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ge.garcia\OneDrive - cnss.gob.do\Escritorio\web Transparecia 2025\2026\Enero\Datos Abiertos\"/>
    </mc:Choice>
  </mc:AlternateContent>
  <bookViews>
    <workbookView xWindow="0" yWindow="0" windowWidth="28800" windowHeight="12180"/>
  </bookViews>
  <sheets>
    <sheet name="RefCCPCuenta" sheetId="1" r:id="rId1"/>
  </sheets>
  <definedNames>
    <definedName name="_xlnm.Print_Area" localSheetId="0">RefCCPCuenta!$A$1:$N$80</definedName>
    <definedName name="_xlnm.Print_Titles" localSheetId="0">RefCCPCuenta!$1:$1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6" i="1" l="1"/>
  <c r="B773" i="1"/>
  <c r="B770" i="1"/>
  <c r="B764" i="1"/>
  <c r="B761" i="1"/>
  <c r="B756" i="1"/>
  <c r="B746" i="1"/>
  <c r="B738" i="1"/>
  <c r="B730" i="1"/>
  <c r="B720" i="1"/>
  <c r="B710" i="1"/>
  <c r="B704" i="1"/>
  <c r="B703" i="1" l="1"/>
  <c r="B769" i="1"/>
  <c r="B768" i="1"/>
  <c r="B778" i="1"/>
  <c r="M680" i="1" l="1"/>
  <c r="M670" i="1"/>
  <c r="M662" i="1"/>
  <c r="M654" i="1"/>
  <c r="M644" i="1"/>
  <c r="M634" i="1"/>
  <c r="M628" i="1"/>
  <c r="M692" i="1" l="1"/>
  <c r="M627" i="1"/>
  <c r="L680" i="1" l="1"/>
  <c r="L670" i="1"/>
  <c r="L662" i="1"/>
  <c r="L654" i="1"/>
  <c r="L644" i="1"/>
  <c r="L634" i="1"/>
  <c r="L628" i="1"/>
  <c r="L627" i="1" l="1"/>
  <c r="L692" i="1"/>
  <c r="K680" i="1" l="1"/>
  <c r="K670" i="1"/>
  <c r="K662" i="1"/>
  <c r="K654" i="1"/>
  <c r="K644" i="1"/>
  <c r="K634" i="1"/>
  <c r="K628" i="1"/>
  <c r="K692" i="1" l="1"/>
  <c r="K627" i="1"/>
  <c r="J680" i="1"/>
  <c r="J670" i="1"/>
  <c r="J662" i="1"/>
  <c r="J654" i="1"/>
  <c r="J644" i="1"/>
  <c r="J634" i="1"/>
  <c r="J628" i="1"/>
  <c r="J627" i="1" l="1"/>
  <c r="J692" i="1"/>
  <c r="I680" i="1" l="1"/>
  <c r="I662" i="1"/>
  <c r="I692" i="1" l="1"/>
  <c r="H680" i="1" l="1"/>
  <c r="H662" i="1"/>
  <c r="H654" i="1"/>
  <c r="H692" i="1" s="1"/>
  <c r="G680" i="1" l="1"/>
  <c r="G670" i="1"/>
  <c r="G662" i="1"/>
  <c r="G654" i="1"/>
  <c r="G644" i="1"/>
  <c r="G634" i="1"/>
  <c r="G628" i="1"/>
  <c r="G692" i="1" s="1"/>
  <c r="F680" i="1"/>
  <c r="F670" i="1"/>
  <c r="F662" i="1"/>
  <c r="F654" i="1"/>
  <c r="F644" i="1"/>
  <c r="F634" i="1"/>
  <c r="F628" i="1"/>
  <c r="G627" i="1" l="1"/>
  <c r="F627" i="1"/>
  <c r="F692" i="1"/>
  <c r="E685" i="1" l="1"/>
  <c r="E680" i="1"/>
  <c r="E670" i="1"/>
  <c r="E662" i="1"/>
  <c r="E654" i="1"/>
  <c r="E644" i="1"/>
  <c r="E634" i="1"/>
  <c r="E628" i="1"/>
  <c r="E627" i="1" s="1"/>
  <c r="E692" i="1" l="1"/>
  <c r="D685" i="1" l="1"/>
  <c r="D680" i="1"/>
  <c r="D670" i="1"/>
  <c r="D662" i="1"/>
  <c r="D692" i="1" s="1"/>
  <c r="C685" i="1" l="1"/>
  <c r="C680" i="1"/>
  <c r="C670" i="1"/>
  <c r="C662" i="1"/>
  <c r="C628" i="1"/>
  <c r="C692" i="1" l="1"/>
  <c r="B685" i="1" l="1"/>
  <c r="B680" i="1"/>
  <c r="B670" i="1"/>
  <c r="B662" i="1"/>
  <c r="B654" i="1"/>
  <c r="B644" i="1"/>
  <c r="B634" i="1"/>
  <c r="B628" i="1"/>
  <c r="B627" i="1" l="1"/>
  <c r="B692" i="1"/>
  <c r="M605" i="1"/>
  <c r="M595" i="1"/>
  <c r="M587" i="1"/>
  <c r="M579" i="1"/>
  <c r="M569" i="1"/>
  <c r="M559" i="1"/>
  <c r="M553" i="1"/>
  <c r="M552" i="1" l="1"/>
  <c r="M617" i="1"/>
  <c r="L605" i="1" l="1"/>
  <c r="L595" i="1"/>
  <c r="L587" i="1"/>
  <c r="L579" i="1"/>
  <c r="L569" i="1"/>
  <c r="L559" i="1"/>
  <c r="L553" i="1"/>
  <c r="L617" i="1" l="1"/>
  <c r="L552" i="1"/>
  <c r="K605" i="1" l="1"/>
  <c r="K595" i="1"/>
  <c r="K587" i="1"/>
  <c r="K579" i="1"/>
  <c r="K569" i="1"/>
  <c r="K559" i="1"/>
  <c r="K553" i="1"/>
  <c r="K617" i="1" l="1"/>
  <c r="K552" i="1"/>
  <c r="J605" i="1" l="1"/>
  <c r="J595" i="1"/>
  <c r="J587" i="1"/>
  <c r="J579" i="1"/>
  <c r="J569" i="1"/>
  <c r="J559" i="1"/>
  <c r="J553" i="1"/>
  <c r="J617" i="1" l="1"/>
  <c r="J552" i="1"/>
  <c r="I605" i="1" l="1"/>
  <c r="I595" i="1"/>
  <c r="I587" i="1"/>
  <c r="I579" i="1"/>
  <c r="I569" i="1"/>
  <c r="I559" i="1"/>
  <c r="I553" i="1"/>
  <c r="I617" i="1" l="1"/>
  <c r="I552" i="1"/>
  <c r="H605" i="1"/>
  <c r="H595" i="1"/>
  <c r="H587" i="1"/>
  <c r="H579" i="1"/>
  <c r="H569" i="1"/>
  <c r="H559" i="1"/>
  <c r="H553" i="1"/>
  <c r="H552" i="1" l="1"/>
  <c r="H617" i="1"/>
  <c r="G605" i="1"/>
  <c r="G595" i="1"/>
  <c r="G587" i="1"/>
  <c r="G579" i="1"/>
  <c r="G569" i="1"/>
  <c r="G559" i="1"/>
  <c r="G553" i="1"/>
  <c r="G617" i="1" l="1"/>
  <c r="G552" i="1"/>
  <c r="F605" i="1"/>
  <c r="F595" i="1"/>
  <c r="F587" i="1"/>
  <c r="F579" i="1"/>
  <c r="F569" i="1"/>
  <c r="F559" i="1"/>
  <c r="F553" i="1"/>
  <c r="F617" i="1" l="1"/>
  <c r="F552" i="1"/>
  <c r="E610" i="1" l="1"/>
  <c r="E605" i="1"/>
  <c r="E595" i="1"/>
  <c r="E587" i="1"/>
  <c r="E579" i="1"/>
  <c r="E569" i="1"/>
  <c r="E559" i="1"/>
  <c r="E553" i="1"/>
  <c r="E617" i="1" l="1"/>
  <c r="E552" i="1"/>
  <c r="D610" i="1"/>
  <c r="D605" i="1"/>
  <c r="D595" i="1"/>
  <c r="D587" i="1"/>
  <c r="D579" i="1"/>
  <c r="D569" i="1"/>
  <c r="D559" i="1"/>
  <c r="D553" i="1"/>
  <c r="D552" i="1" l="1"/>
  <c r="D617" i="1"/>
  <c r="C610" i="1"/>
  <c r="C605" i="1"/>
  <c r="C595" i="1"/>
  <c r="C587" i="1"/>
  <c r="C579" i="1"/>
  <c r="C569" i="1"/>
  <c r="C559" i="1"/>
  <c r="C553" i="1"/>
  <c r="C552" i="1" l="1"/>
  <c r="C617" i="1"/>
  <c r="B610" i="1"/>
  <c r="B605" i="1"/>
  <c r="B595" i="1"/>
  <c r="B587" i="1"/>
  <c r="B579" i="1"/>
  <c r="B569" i="1"/>
  <c r="B559" i="1"/>
  <c r="B553" i="1"/>
  <c r="B552" i="1" l="1"/>
  <c r="B617" i="1"/>
  <c r="M529" i="1" l="1"/>
  <c r="M519" i="1"/>
  <c r="M511" i="1"/>
  <c r="M503" i="1"/>
  <c r="M493" i="1"/>
  <c r="M483" i="1"/>
  <c r="M477" i="1"/>
  <c r="M476" i="1" l="1"/>
  <c r="M541" i="1"/>
  <c r="L529" i="1" l="1"/>
  <c r="L519" i="1"/>
  <c r="L511" i="1"/>
  <c r="L503" i="1"/>
  <c r="L493" i="1"/>
  <c r="L483" i="1"/>
  <c r="L477" i="1"/>
  <c r="L476" i="1" l="1"/>
  <c r="L541" i="1"/>
  <c r="K529" i="1" l="1"/>
  <c r="K519" i="1"/>
  <c r="K511" i="1"/>
  <c r="K503" i="1"/>
  <c r="K493" i="1"/>
  <c r="K483" i="1"/>
  <c r="K477" i="1"/>
  <c r="K476" i="1" l="1"/>
  <c r="K541" i="1"/>
  <c r="E534" i="1"/>
  <c r="D534" i="1"/>
  <c r="C534" i="1"/>
  <c r="B534" i="1"/>
  <c r="J529" i="1"/>
  <c r="I529" i="1"/>
  <c r="H529" i="1"/>
  <c r="G529" i="1"/>
  <c r="F529" i="1"/>
  <c r="E529" i="1"/>
  <c r="D529" i="1"/>
  <c r="C529" i="1"/>
  <c r="B529" i="1"/>
  <c r="J519" i="1"/>
  <c r="I519" i="1"/>
  <c r="H519" i="1"/>
  <c r="G519" i="1"/>
  <c r="F519" i="1"/>
  <c r="E519" i="1"/>
  <c r="D519" i="1"/>
  <c r="C519" i="1"/>
  <c r="B519" i="1"/>
  <c r="J511" i="1"/>
  <c r="I511" i="1"/>
  <c r="H511" i="1"/>
  <c r="G511" i="1"/>
  <c r="F511" i="1"/>
  <c r="E511" i="1"/>
  <c r="D511" i="1"/>
  <c r="C511" i="1"/>
  <c r="B511" i="1"/>
  <c r="J503" i="1"/>
  <c r="I503" i="1"/>
  <c r="H503" i="1"/>
  <c r="G503" i="1"/>
  <c r="F503" i="1"/>
  <c r="E503" i="1"/>
  <c r="D503" i="1"/>
  <c r="C503" i="1"/>
  <c r="B503" i="1"/>
  <c r="J493" i="1"/>
  <c r="I493" i="1"/>
  <c r="H493" i="1"/>
  <c r="G493" i="1"/>
  <c r="F493" i="1"/>
  <c r="E493" i="1"/>
  <c r="D493" i="1"/>
  <c r="C493" i="1"/>
  <c r="B493" i="1"/>
  <c r="J483" i="1"/>
  <c r="I483" i="1"/>
  <c r="H483" i="1"/>
  <c r="G483" i="1"/>
  <c r="F483" i="1"/>
  <c r="E483" i="1"/>
  <c r="D483" i="1"/>
  <c r="C483" i="1"/>
  <c r="B483" i="1"/>
  <c r="J477" i="1"/>
  <c r="I477" i="1"/>
  <c r="H477" i="1"/>
  <c r="G477" i="1"/>
  <c r="F477" i="1"/>
  <c r="E477" i="1"/>
  <c r="D477" i="1"/>
  <c r="C477" i="1"/>
  <c r="B477" i="1"/>
  <c r="B476" i="1" l="1"/>
  <c r="C476" i="1"/>
  <c r="J476" i="1"/>
  <c r="F476" i="1"/>
  <c r="D541" i="1"/>
  <c r="B541" i="1"/>
  <c r="H541" i="1"/>
  <c r="J541" i="1"/>
  <c r="C541" i="1"/>
  <c r="E476" i="1"/>
  <c r="G541" i="1"/>
  <c r="I541" i="1"/>
  <c r="D476" i="1"/>
  <c r="I476" i="1"/>
  <c r="G476" i="1"/>
  <c r="H476" i="1"/>
  <c r="E541" i="1"/>
  <c r="F541" i="1"/>
  <c r="I440" i="1" l="1"/>
  <c r="I424" i="1"/>
  <c r="I414" i="1"/>
  <c r="I404" i="1"/>
  <c r="I398" i="1"/>
  <c r="I462" i="1" l="1"/>
  <c r="H424" i="1"/>
  <c r="H414" i="1"/>
  <c r="H404" i="1"/>
  <c r="H398" i="1"/>
  <c r="H462" i="1" l="1"/>
  <c r="G440" i="1" l="1"/>
  <c r="G414" i="1"/>
  <c r="G404" i="1"/>
  <c r="G398" i="1"/>
  <c r="G462" i="1" l="1"/>
  <c r="F440" i="1" l="1"/>
  <c r="F414" i="1"/>
  <c r="F404" i="1"/>
  <c r="F398" i="1"/>
  <c r="F462" i="1" l="1"/>
  <c r="E440" i="1" l="1"/>
  <c r="E424" i="1"/>
  <c r="E414" i="1"/>
  <c r="E404" i="1"/>
  <c r="E398" i="1"/>
  <c r="E462" i="1" l="1"/>
  <c r="D440" i="1" l="1"/>
  <c r="D424" i="1"/>
  <c r="D414" i="1"/>
  <c r="D404" i="1"/>
  <c r="D398" i="1"/>
  <c r="D462" i="1" l="1"/>
  <c r="C414" i="1" l="1"/>
  <c r="C404" i="1"/>
  <c r="C398" i="1"/>
  <c r="C462" i="1" l="1"/>
  <c r="B414" i="1" l="1"/>
  <c r="B404" i="1"/>
  <c r="B398" i="1"/>
  <c r="C320" i="1"/>
  <c r="C326" i="1"/>
  <c r="C319" i="1" l="1"/>
  <c r="C383" i="1"/>
  <c r="M362" i="1" l="1"/>
  <c r="M346" i="1"/>
  <c r="M336" i="1"/>
  <c r="M326" i="1"/>
  <c r="M320" i="1"/>
  <c r="M319" i="1" l="1"/>
  <c r="M384" i="1"/>
  <c r="L372" i="1"/>
  <c r="L362" i="1"/>
  <c r="L346" i="1"/>
  <c r="L336" i="1"/>
  <c r="L326" i="1"/>
  <c r="L320" i="1"/>
  <c r="L384" i="1" l="1"/>
  <c r="L319" i="1"/>
  <c r="K372" i="1"/>
  <c r="K362" i="1"/>
  <c r="K346" i="1"/>
  <c r="K336" i="1"/>
  <c r="K326" i="1"/>
  <c r="K320" i="1"/>
  <c r="K319" i="1" l="1"/>
  <c r="K384" i="1"/>
  <c r="M203" i="1"/>
  <c r="L203" i="1"/>
  <c r="K203" i="1"/>
  <c r="I203" i="1"/>
  <c r="H203" i="1"/>
  <c r="G203" i="1"/>
  <c r="F203" i="1"/>
  <c r="E203" i="1"/>
  <c r="D203" i="1"/>
  <c r="C203" i="1"/>
  <c r="B203" i="1"/>
  <c r="M187" i="1"/>
  <c r="L187" i="1"/>
  <c r="I187" i="1"/>
  <c r="H187" i="1"/>
  <c r="G187" i="1"/>
  <c r="D187" i="1"/>
  <c r="C187" i="1"/>
  <c r="B187" i="1"/>
  <c r="M177" i="1"/>
  <c r="L177" i="1"/>
  <c r="K177" i="1"/>
  <c r="I177" i="1"/>
  <c r="H177" i="1"/>
  <c r="G177" i="1"/>
  <c r="F177" i="1"/>
  <c r="E177" i="1"/>
  <c r="D177" i="1"/>
  <c r="C177" i="1"/>
  <c r="B177" i="1"/>
  <c r="M167" i="1"/>
  <c r="L167" i="1"/>
  <c r="K167" i="1"/>
  <c r="I167" i="1"/>
  <c r="H167" i="1"/>
  <c r="G167" i="1"/>
  <c r="F167" i="1"/>
  <c r="E167" i="1"/>
  <c r="D167" i="1"/>
  <c r="C167" i="1"/>
  <c r="B167" i="1"/>
  <c r="M161" i="1"/>
  <c r="L161" i="1"/>
  <c r="K161" i="1"/>
  <c r="I161" i="1"/>
  <c r="H161" i="1"/>
  <c r="G161" i="1"/>
  <c r="F161" i="1"/>
  <c r="E161" i="1"/>
  <c r="D161" i="1"/>
  <c r="C161" i="1"/>
  <c r="B161" i="1"/>
  <c r="M225" i="1" l="1"/>
  <c r="D225" i="1"/>
  <c r="I225" i="1"/>
  <c r="E225" i="1"/>
  <c r="F225" i="1"/>
  <c r="G225" i="1"/>
  <c r="K225" i="1"/>
  <c r="C225" i="1"/>
  <c r="L225" i="1"/>
  <c r="H225" i="1"/>
  <c r="J372" i="1"/>
  <c r="J362" i="1"/>
  <c r="J336" i="1"/>
  <c r="J326" i="1"/>
  <c r="J320" i="1"/>
  <c r="J384" i="1" l="1"/>
  <c r="J319" i="1"/>
  <c r="J383" i="1" s="1"/>
  <c r="I372" i="1" l="1"/>
  <c r="I362" i="1"/>
  <c r="I354" i="1"/>
  <c r="I346" i="1"/>
  <c r="I336" i="1"/>
  <c r="I326" i="1"/>
  <c r="I320" i="1"/>
  <c r="I384" i="1" l="1"/>
  <c r="I319" i="1"/>
  <c r="I383" i="1" s="1"/>
  <c r="H362" i="1"/>
  <c r="H346" i="1"/>
  <c r="H336" i="1"/>
  <c r="H326" i="1"/>
  <c r="H320" i="1"/>
  <c r="H319" i="1" l="1"/>
  <c r="H383" i="1" s="1"/>
  <c r="G362" i="1"/>
  <c r="G336" i="1"/>
  <c r="G326" i="1"/>
  <c r="G320" i="1"/>
  <c r="G319" i="1" l="1"/>
  <c r="G383" i="1" s="1"/>
  <c r="F362" i="1" l="1"/>
  <c r="E362" i="1"/>
  <c r="D362" i="1"/>
  <c r="F346" i="1"/>
  <c r="D346" i="1"/>
  <c r="F336" i="1"/>
  <c r="E336" i="1"/>
  <c r="D336" i="1"/>
  <c r="F326" i="1"/>
  <c r="E326" i="1"/>
  <c r="D326" i="1"/>
  <c r="F320" i="1"/>
  <c r="E320" i="1"/>
  <c r="D320" i="1"/>
  <c r="D319" i="1" l="1"/>
  <c r="D383" i="1"/>
  <c r="F319" i="1"/>
  <c r="E383" i="1"/>
  <c r="E319" i="1"/>
  <c r="F383" i="1"/>
  <c r="M240" i="1" l="1"/>
  <c r="M246" i="1"/>
  <c r="M256" i="1"/>
  <c r="M266" i="1"/>
  <c r="M282" i="1"/>
  <c r="M292" i="1"/>
  <c r="L240" i="1"/>
  <c r="L246" i="1"/>
  <c r="L256" i="1"/>
  <c r="L266" i="1"/>
  <c r="L282" i="1"/>
  <c r="K240" i="1"/>
  <c r="K246" i="1"/>
  <c r="K256" i="1"/>
  <c r="K266" i="1"/>
  <c r="K282" i="1"/>
  <c r="J241" i="1"/>
  <c r="J251" i="1"/>
  <c r="J277" i="1"/>
  <c r="J287" i="1"/>
  <c r="I240" i="1"/>
  <c r="I246" i="1"/>
  <c r="I256" i="1"/>
  <c r="I266" i="1"/>
  <c r="H282" i="1"/>
  <c r="H266" i="1"/>
  <c r="H256" i="1"/>
  <c r="H246" i="1"/>
  <c r="H240" i="1"/>
  <c r="G282" i="1"/>
  <c r="G266" i="1"/>
  <c r="G256" i="1"/>
  <c r="G246" i="1"/>
  <c r="G240" i="1"/>
  <c r="F266" i="1"/>
  <c r="F256" i="1"/>
  <c r="F246" i="1"/>
  <c r="F240" i="1"/>
  <c r="D297" i="1"/>
  <c r="D292" i="1"/>
  <c r="D282" i="1"/>
  <c r="D274" i="1"/>
  <c r="D266" i="1"/>
  <c r="D256" i="1"/>
  <c r="D246" i="1"/>
  <c r="D240" i="1"/>
  <c r="E297" i="1"/>
  <c r="E292" i="1"/>
  <c r="E274" i="1"/>
  <c r="E266" i="1"/>
  <c r="E256" i="1"/>
  <c r="E246" i="1"/>
  <c r="E240" i="1"/>
  <c r="C246" i="1"/>
  <c r="C240" i="1"/>
  <c r="B246" i="1"/>
  <c r="B240" i="1"/>
  <c r="F82" i="1"/>
  <c r="G82" i="1"/>
  <c r="H82" i="1"/>
  <c r="I82" i="1"/>
  <c r="K82" i="1"/>
  <c r="L82" i="1"/>
  <c r="M82" i="1"/>
  <c r="H4" i="1"/>
  <c r="I4" i="1"/>
  <c r="H5" i="1"/>
  <c r="I5" i="1"/>
  <c r="F88" i="1"/>
  <c r="G88" i="1"/>
  <c r="H88" i="1"/>
  <c r="I88" i="1"/>
  <c r="K88" i="1"/>
  <c r="L88" i="1"/>
  <c r="M88" i="1"/>
  <c r="F98" i="1"/>
  <c r="G98" i="1"/>
  <c r="H98" i="1"/>
  <c r="I98" i="1"/>
  <c r="K98" i="1"/>
  <c r="L98" i="1"/>
  <c r="M98" i="1"/>
  <c r="F108" i="1"/>
  <c r="G108" i="1"/>
  <c r="H108" i="1"/>
  <c r="I108" i="1"/>
  <c r="K108" i="1"/>
  <c r="L108" i="1"/>
  <c r="M108" i="1"/>
  <c r="G125" i="1"/>
  <c r="H125" i="1"/>
  <c r="K125" i="1"/>
  <c r="L125" i="1"/>
  <c r="M125" i="1"/>
  <c r="B304" i="1" l="1"/>
  <c r="L304" i="1"/>
  <c r="M304" i="1"/>
  <c r="I304" i="1"/>
  <c r="F304" i="1"/>
  <c r="E304" i="1"/>
  <c r="H304" i="1"/>
  <c r="K304" i="1"/>
  <c r="G304" i="1"/>
  <c r="C304" i="1"/>
  <c r="D304" i="1"/>
</calcChain>
</file>

<file path=xl/sharedStrings.xml><?xml version="1.0" encoding="utf-8"?>
<sst xmlns="http://schemas.openxmlformats.org/spreadsheetml/2006/main" count="862" uniqueCount="165">
  <si>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</si>
  <si>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</si>
  <si>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</si>
  <si>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</si>
  <si>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</si>
  <si>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</si>
  <si>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</si>
  <si>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</si>
  <si>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</si>
  <si>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</si>
  <si>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</si>
  <si>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</si>
  <si>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2.2.9-OTRAS CONTRATACIONES DE SERVICIOS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</si>
  <si>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</si>
  <si>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</si>
  <si>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</si>
  <si>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</si>
  <si>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</si>
  <si>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</si>
  <si>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</si>
  <si>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2.4.1-TRANSFERENCIAS CORRIENTES AL SECTOR PRIVADO</t>
  </si>
  <si>
    <t>2.4.2-TRANSFERENCIAS CORRIENTES AL  GOBIERNO GENERAL NACIONAL</t>
  </si>
  <si>
    <t>2.4.7-TRANSFERENCIAS CORRIENTES AL SECTOR EXTERNO</t>
  </si>
  <si>
    <t>2.6.1-MOBILIARIO Y EQUIPO</t>
  </si>
  <si>
    <t>2.6.8-BIENES INTANGIBLES</t>
  </si>
  <si>
    <t>Detalle</t>
  </si>
  <si>
    <t>2.7.1 OBRAS EN EDIFICACIONES</t>
  </si>
  <si>
    <t>2.7.2 INFRAESTRUCTURA</t>
  </si>
  <si>
    <t>2.7.3 CONSTRUCCIONES EN BIENES CONCESIONADOS</t>
  </si>
  <si>
    <t>2.7.4 GASTOS QUE SE ASIGNARÁN DURANTE EL EJERCICIO PARA INVERSIÓN (ART. 32 Y 33 LEY 423-06)</t>
  </si>
  <si>
    <t>2.8.1 CONCESIÓN DE PRESTAMOS</t>
  </si>
  <si>
    <t>2.8.2 ADQUISICIÓN DE TÍTULOS VALORES REPRESENTATIVOS DE DEUDA</t>
  </si>
  <si>
    <t>2.8.3 COMPRA DE ACCIONES Y PARTICIPACIONES DE CAPITAL</t>
  </si>
  <si>
    <t>2.8.4 OBLIGACIONES NEGOCIALES</t>
  </si>
  <si>
    <t>2.8.5 APORTES DE CAPITAL AL SECTOR PÚBLICO</t>
  </si>
  <si>
    <t>2.9.1 INTERESES DE LA DEUDA PÚBLICA INTERNA</t>
  </si>
  <si>
    <t>2.9.2 INTERESES DE LA DEUDA PUBLICA EXTERNA</t>
  </si>
  <si>
    <t>2.9.3 INTERESES DE LA DEUDA COMERCIAL</t>
  </si>
  <si>
    <t>2.9.4 COMISIONES Y OTROS GASTOS BANCARIOS DE LA DEUDA PÚBLICA</t>
  </si>
  <si>
    <t>4.1.1 - INCREMENTO DE ACTIVOS FINANCIEROS CORRIENTES</t>
  </si>
  <si>
    <t>4.1.2 - INCREMENTO DE ACTIVOS FINANCIEROS NO CORRIENTES</t>
  </si>
  <si>
    <t>4.2.1 - DISMINUCIÓN DE PASIVOS CORRIENTES</t>
  </si>
  <si>
    <t>4.2.2 - DISMINUCIÓN DE PASIVOS NO CORRIENTES</t>
  </si>
  <si>
    <t>4.3.5 - DISMINUCIÓN DEPÓSITOS FONDOS DE TERCEROS</t>
  </si>
  <si>
    <t>2.5.1 TRANSFERENCIAS DE CAPITAL AL SECTOR PRIVADO</t>
  </si>
  <si>
    <t>2.5.2 TRANSFERENCIAS DE CAPITAL AL GOBIERNO GENERAL NACIONAL</t>
  </si>
  <si>
    <t>2.5.3 TRANSFERENCIAS DE CAPITAL A GOBIERNOS GENERALES LOCALES</t>
  </si>
  <si>
    <t>2.5.4 TRANSFERENCIAS DE CAPITAL A EMPRESAS PÚBLICAS NO FINANCIERAS</t>
  </si>
  <si>
    <t>2.5.5 TRANSFERENCIAS DE CAPITAL A INSTITUCIONES PÚBLICAS FINANCIERAS</t>
  </si>
  <si>
    <t>2.5.6 TRANSFERENCIAS DE CAPITAL AL SECTOR EXTERNO</t>
  </si>
  <si>
    <t>2.3.4-PRODUCTOS FARMACÉUTICOS</t>
  </si>
  <si>
    <t>2.3.8 GASTOS QUE SE ASIGNARÁN DURANTE EL EJERCICIO (ART. 32 Y 33 LEY 423-06)</t>
  </si>
  <si>
    <t>2.4.3 TRANSFERENCIAS CORRIENTES A GOBIERNOS GENERALES LOCALES</t>
  </si>
  <si>
    <t>2.4.4 TRANSFERENCIAS CORRIENTES A EMPRESAS PÚBLICAS NO FINANCIERAS</t>
  </si>
  <si>
    <t>2.4.5 TRANSFERENCIAS CORRIENTES A INSTITUCIONES PÚBLICAS FINANCIERAS</t>
  </si>
  <si>
    <t>2.4.6 SUBVENCIONES</t>
  </si>
  <si>
    <t>2.4.9 TRANSFERENCIAS CORRIENTES A OTRAS INSTITUCIONES PÚBLICAS</t>
  </si>
  <si>
    <t>2.5.9 TRANSFERENCIAS DE CAPITAL A OTRAS INSTITUCIONES PÚBLICAS</t>
  </si>
  <si>
    <t>2.6.6 EQUIPOS DE DEFENSA Y SEGURIDAD</t>
  </si>
  <si>
    <t>2.6.7 ACTIVOS BIÓLOGICOS CULTIVABLES</t>
  </si>
  <si>
    <t>2.2.7-SERVICIOS DE CONSERVACIÓN, REPARACIONES MENORES E INSTALACIONES TEMPORALES</t>
  </si>
  <si>
    <t>2.6.2 MOBILIARIO Y EQUIPO EDUCACIONAL Y RECREATIVO</t>
  </si>
  <si>
    <t>2.6.3 EQUIPO E INSTRUMENTAL, CIENTÍFICO Y LABORATORIO</t>
  </si>
  <si>
    <t>2.6.4 VEHÍCULOS Y EQUIPO DE TRANSPORTE, TRACCIÓN Y ELEVACIÓN</t>
  </si>
  <si>
    <t>2.6.5 MAQUINARIA, OTROS EQUIPOS Y HERRAMIENTAS</t>
  </si>
  <si>
    <t xml:space="preserve">2.6.9 EDIFICIOS, ESTRUCTURAS, TIERRAS, TERRENOS Y OBJETOS DE VALOR </t>
  </si>
  <si>
    <t>N/A</t>
  </si>
  <si>
    <t>2-GASTOS</t>
  </si>
  <si>
    <t>2.1-REMUNERACIONES Y CONTRIBUCIONES</t>
  </si>
  <si>
    <t>2.2-CONTRATACIÓN DE SERVICIOS</t>
  </si>
  <si>
    <t>2.4-TRANSFERENCIAS CORRIENTES</t>
  </si>
  <si>
    <t>2.5-TRANSFERENCIAS DE CAPITAL</t>
  </si>
  <si>
    <t>2.6-BIENES MUEBLES, INMUEBLES E INTANGIBLES</t>
  </si>
  <si>
    <t xml:space="preserve">2.7-OBRAS </t>
  </si>
  <si>
    <t>2.8-ADQUISICION DE ACTIVOS FINANCIEROS CON FINES DE POLÍTICA</t>
  </si>
  <si>
    <t>2.9-GASTOS FINANCIEROS</t>
  </si>
  <si>
    <t>4-APLICACIONES FINANCIERAS</t>
  </si>
  <si>
    <t>4.1-INCREMENTO DE ACTIVOS FINANCIEROS</t>
  </si>
  <si>
    <t>4.2-DISMINUCIÓN DE PASIVOS</t>
  </si>
  <si>
    <t>4.3-DISMINUCIÓN DE FONDOS DE TERCEROS</t>
  </si>
  <si>
    <t>2.3-MATERIALES Y SUMINISTROS</t>
  </si>
  <si>
    <t>Año</t>
  </si>
  <si>
    <t>Enero</t>
  </si>
  <si>
    <t>Febrero</t>
  </si>
  <si>
    <t>Marzo</t>
  </si>
  <si>
    <t>Abril</t>
  </si>
  <si>
    <t>Mayo</t>
  </si>
  <si>
    <t>Junio</t>
  </si>
  <si>
    <t>Diciembre</t>
  </si>
  <si>
    <t>Noviembre</t>
  </si>
  <si>
    <t>Octubre</t>
  </si>
  <si>
    <t>Septiembre</t>
  </si>
  <si>
    <t>Agosto</t>
  </si>
  <si>
    <t>Julio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</si>
  <si>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</si>
  <si>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</si>
  <si>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</si>
  <si>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</si>
  <si>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</si>
  <si>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</si>
  <si>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</si>
  <si>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</si>
  <si>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</si>
  <si>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</si>
  <si>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</si>
  <si>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</si>
  <si>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</si>
  <si>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</si>
  <si>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</si>
  <si>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</si>
  <si>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</si>
  <si>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</si>
  <si>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</si>
  <si>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</si>
  <si>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</si>
  <si>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</si>
  <si>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</si>
  <si>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</si>
  <si>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</si>
  <si>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</si>
  <si>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</si>
  <si>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</si>
  <si>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</si>
  <si>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</si>
  <si>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</si>
  <si>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</si>
  <si>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</si>
  <si>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</si>
  <si>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</si>
  <si>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</si>
  <si>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</si>
  <si>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</si>
  <si>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</si>
  <si>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</si>
  <si>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</si>
  <si>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</si>
  <si>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</si>
  <si>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</si>
  <si>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</si>
  <si>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</si>
  <si>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</si>
  <si>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</si>
  <si>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</si>
  <si>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</si>
  <si>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</si>
  <si>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</si>
  <si>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</si>
  <si>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</si>
  <si>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</si>
  <si>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</si>
  <si>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</si>
  <si>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</si>
  <si>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</si>
  <si>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</si>
  <si>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</si>
  <si>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</si>
  <si>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</si>
  <si>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</si>
  <si>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</si>
  <si>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</si>
  <si>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</si>
  <si>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</si>
  <si>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4.2 - DISMINUCIÓN DE PASIVOS</t>
  </si>
  <si>
    <t>4.3 - DISMINUCIÓN DE FONDOS DE TERCEROS</t>
  </si>
  <si>
    <t>TOTAL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</si>
</sst>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">
    <xf numFmtId="0" fontId="0" fillId="0" borderId="0" xfId="0"/>
  </cellXfs>
  <cellStyles count="4"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8"/>
  <sheetViews>
    <sheetView tabSelected="1" topLeftCell="A735" zoomScaleNormal="100" workbookViewId="0">
      <selection activeCell="P743" sqref="P743"/>
    </sheetView>
  </sheetViews>
  <sheetFormatPr baseColWidth="10" defaultColWidth="9.140625" defaultRowHeight="12.75" x14ac:dyDescent="0.2"/>
  <cols>
    <col min="1" max="1" width="96" customWidth="1"/>
    <col min="2" max="2" width="13.85546875" customWidth="1"/>
    <col min="3" max="3" width="13.85546875" bestFit="1" customWidth="1"/>
    <col min="4" max="4" width="15" customWidth="1"/>
    <col min="5" max="5" width="15.42578125" customWidth="1"/>
    <col min="6" max="6" width="17.7109375" customWidth="1"/>
    <col min="7" max="7" width="21" customWidth="1"/>
    <col min="8" max="8" width="16.42578125" customWidth="1"/>
    <col min="9" max="9" width="15.85546875" customWidth="1"/>
    <col min="10" max="10" width="19.28515625" customWidth="1"/>
    <col min="11" max="11" width="16.42578125" customWidth="1"/>
    <col min="12" max="12" width="19.28515625" customWidth="1"/>
    <col min="13" max="13" width="18" bestFit="1" customWidth="1"/>
    <col min="14" max="14" width="17.140625" customWidth="1"/>
  </cols>
  <sheetData>
    <row r="1" spans="1:14" x14ac:dyDescent="0.2">
      <c r="A1" t="s">
        <v>25</v>
      </c>
      <c r="B1" t="s">
        <v>82</v>
      </c>
      <c r="C1" t="s">
        <v>83</v>
      </c>
      <c r="D1" t="s">
        <v>84</v>
      </c>
      <c r="E1" t="s">
        <v>85</v>
      </c>
      <c r="F1" t="s">
        <v>86</v>
      </c>
      <c r="G1" t="s">
        <v>87</v>
      </c>
      <c r="H1" t="s">
        <v>93</v>
      </c>
      <c r="I1" t="s">
        <v>92</v>
      </c>
      <c r="J1" t="s">
        <v>91</v>
      </c>
      <c r="K1" t="s">
        <v>90</v>
      </c>
      <c r="L1" t="s">
        <v>89</v>
      </c>
      <c r="M1" t="s">
        <v>88</v>
      </c>
      <c r="N1" t="s">
        <v>81</v>
      </c>
    </row>
    <row r="2" spans="1:14" x14ac:dyDescent="0.2">
      <c r="A2" t="s">
        <v>67</v>
      </c>
      <c r="B2" t="s">
        <v>66</v>
      </c>
      <c r="C2" t="s">
        <v>66</v>
      </c>
      <c r="D2" t="s">
        <v>66</v>
      </c>
      <c r="E2" t="s">
        <v>66</v>
      </c>
      <c r="F2" t="s">
        <v>66</v>
      </c>
      <c r="G2" t="s">
        <v>66</v>
      </c>
      <c r="H2" t="s">
        <v>66</v>
      </c>
      <c r="I2" t="s">
        <v>66</v>
      </c>
      <c r="J2" t="s">
        <v>66</v>
      </c>
      <c r="K2" t="s">
        <v>66</v>
      </c>
      <c r="L2" t="s">
        <v>66</v>
      </c>
      <c r="M2" t="s">
        <v>66</v>
      </c>
      <c r="N2">
        <v>2018</v>
      </c>
    </row>
    <row r="3" spans="1:14" ht="12.75" customHeight="1" x14ac:dyDescent="0.2">
      <c r="A3" t="s">
        <v>68</v>
      </c>
      <c r="B3">
        <v>6379147.4800000004</v>
      </c>
      <c r="C3">
        <v>7034682.4299999997</v>
      </c>
      <c r="D3">
        <v>13307553.689999999</v>
      </c>
      <c r="E3">
        <v>7085989.7800000003</v>
      </c>
      <c r="F3">
        <v>6797599.5199999996</v>
      </c>
      <c r="G3">
        <v>6554453.8200000003</v>
      </c>
      <c r="H3">
        <v>7107680.9199999999</v>
      </c>
      <c r="I3">
        <v>8318549.9299999988</v>
      </c>
      <c r="J3">
        <v>12505767.689999999</v>
      </c>
      <c r="K3">
        <v>8881510.8399999999</v>
      </c>
      <c r="L3">
        <v>11839420.109999999</v>
      </c>
      <c r="M3">
        <v>13246346.630000001</v>
      </c>
      <c r="N3">
        <v>2018</v>
      </c>
    </row>
    <row r="4" spans="1:14" ht="12.75" customHeight="1" x14ac:dyDescent="0.2">
      <c r="A4" t="s">
        <v>0</v>
      </c>
      <c r="B4">
        <v>5526000</v>
      </c>
      <c r="C4">
        <v>5533850</v>
      </c>
      <c r="D4">
        <v>5572377.9199999999</v>
      </c>
      <c r="E4">
        <v>5533850</v>
      </c>
      <c r="F4">
        <v>5501450</v>
      </c>
      <c r="G4">
        <v>5664638.8499999996</v>
      </c>
      <c r="H4">
        <f>5470850+75000</f>
        <v>5545850</v>
      </c>
      <c r="I4">
        <f>5337022.89+75000+81218.27</f>
        <v>5493241.1599999992</v>
      </c>
      <c r="J4">
        <v>5512850</v>
      </c>
      <c r="K4">
        <v>5607576.7999999998</v>
      </c>
      <c r="L4">
        <v>10875143.050000001</v>
      </c>
      <c r="M4">
        <v>6351033.6500000004</v>
      </c>
      <c r="N4">
        <v>2018</v>
      </c>
    </row>
    <row r="5" spans="1:14" ht="12.75" customHeight="1" x14ac:dyDescent="0.2">
      <c r="A5" t="s">
        <v>1</v>
      </c>
      <c r="B5">
        <v>94000</v>
      </c>
      <c r="C5">
        <v>138484.69</v>
      </c>
      <c r="D5">
        <v>6400828.0300000003</v>
      </c>
      <c r="E5">
        <v>120292.04</v>
      </c>
      <c r="F5">
        <v>140755.74</v>
      </c>
      <c r="G5">
        <v>130333.66</v>
      </c>
      <c r="H5">
        <f>28000+12733.04+6000+89000</f>
        <v>135733.04</v>
      </c>
      <c r="I5">
        <f>27650+54606.59+6000+89000</f>
        <v>177256.59</v>
      </c>
      <c r="J5">
        <v>6228865.5099999998</v>
      </c>
      <c r="K5">
        <v>225260.31</v>
      </c>
      <c r="L5">
        <v>158126.92000000001</v>
      </c>
      <c r="M5">
        <v>5484117.1399999997</v>
      </c>
      <c r="N5">
        <v>2018</v>
      </c>
    </row>
    <row r="6" spans="1:14" ht="12.75" customHeight="1" x14ac:dyDescent="0.2">
      <c r="A6" t="s">
        <v>2</v>
      </c>
      <c r="B6">
        <v>0</v>
      </c>
      <c r="C6">
        <v>602000</v>
      </c>
      <c r="D6">
        <v>574000</v>
      </c>
      <c r="E6">
        <v>614000</v>
      </c>
      <c r="F6">
        <v>400000</v>
      </c>
      <c r="G6">
        <v>0</v>
      </c>
      <c r="H6">
        <v>664000</v>
      </c>
      <c r="I6">
        <v>656000</v>
      </c>
      <c r="J6">
        <v>0</v>
      </c>
      <c r="K6">
        <v>2192000</v>
      </c>
      <c r="L6">
        <v>54000</v>
      </c>
      <c r="M6">
        <v>654000</v>
      </c>
      <c r="N6">
        <v>2018</v>
      </c>
    </row>
    <row r="7" spans="1:14" ht="12.75" customHeight="1" x14ac:dyDescent="0.2">
      <c r="A7" t="s">
        <v>3</v>
      </c>
      <c r="B7">
        <v>0</v>
      </c>
      <c r="C7">
        <v>0</v>
      </c>
      <c r="D7">
        <v>0</v>
      </c>
      <c r="E7">
        <v>57500</v>
      </c>
      <c r="F7">
        <v>0</v>
      </c>
      <c r="G7">
        <v>0</v>
      </c>
      <c r="H7">
        <v>0</v>
      </c>
      <c r="I7">
        <v>1235000</v>
      </c>
      <c r="J7">
        <v>7000</v>
      </c>
      <c r="K7">
        <v>87000</v>
      </c>
      <c r="L7">
        <v>7000</v>
      </c>
      <c r="M7">
        <v>7000</v>
      </c>
      <c r="N7">
        <v>2018</v>
      </c>
    </row>
    <row r="8" spans="1:14" ht="17.25" customHeight="1" x14ac:dyDescent="0.2">
      <c r="A8" t="s">
        <v>4</v>
      </c>
      <c r="B8">
        <v>759147.48</v>
      </c>
      <c r="C8">
        <v>760347.74</v>
      </c>
      <c r="D8">
        <v>760347.74</v>
      </c>
      <c r="E8">
        <v>760347.74</v>
      </c>
      <c r="F8">
        <v>755393.78</v>
      </c>
      <c r="G8">
        <v>759481.31</v>
      </c>
      <c r="H8">
        <v>762097.88</v>
      </c>
      <c r="I8">
        <v>757052.18</v>
      </c>
      <c r="J8">
        <v>757052.18</v>
      </c>
      <c r="K8">
        <v>769673.73</v>
      </c>
      <c r="L8">
        <v>745150.14</v>
      </c>
      <c r="M8">
        <v>750195.84</v>
      </c>
      <c r="N8">
        <v>2018</v>
      </c>
    </row>
    <row r="9" spans="1:14" ht="12.75" customHeight="1" x14ac:dyDescent="0.2">
      <c r="A9" t="s">
        <v>69</v>
      </c>
      <c r="B9">
        <v>1044177.95</v>
      </c>
      <c r="C9">
        <v>3731456.59</v>
      </c>
      <c r="D9">
        <v>4787775.4400000004</v>
      </c>
      <c r="E9">
        <v>2503845.83</v>
      </c>
      <c r="F9">
        <v>3081028.13</v>
      </c>
      <c r="G9">
        <v>6100644.3600000003</v>
      </c>
      <c r="H9">
        <v>3381929.28</v>
      </c>
      <c r="I9">
        <v>4281206.79</v>
      </c>
      <c r="J9">
        <v>3163193.19</v>
      </c>
      <c r="K9">
        <v>3670014.1</v>
      </c>
      <c r="L9">
        <v>3233030.68</v>
      </c>
      <c r="M9">
        <v>6516799.3300000001</v>
      </c>
      <c r="N9">
        <v>2018</v>
      </c>
    </row>
    <row r="10" spans="1:14" ht="12.75" customHeight="1" x14ac:dyDescent="0.2">
      <c r="A10" t="s">
        <v>5</v>
      </c>
      <c r="B10">
        <v>1044177.95</v>
      </c>
      <c r="C10">
        <v>933159.84</v>
      </c>
      <c r="D10">
        <v>782594.84</v>
      </c>
      <c r="E10">
        <v>948590.97</v>
      </c>
      <c r="F10">
        <v>868910.4</v>
      </c>
      <c r="G10">
        <v>813431.76</v>
      </c>
      <c r="H10">
        <v>1017038.78</v>
      </c>
      <c r="I10">
        <v>904858.58</v>
      </c>
      <c r="J10">
        <v>988764.66</v>
      </c>
      <c r="K10">
        <v>909751.49</v>
      </c>
      <c r="L10">
        <v>798279.69</v>
      </c>
      <c r="M10">
        <v>1313096.28</v>
      </c>
      <c r="N10">
        <v>2018</v>
      </c>
    </row>
    <row r="11" spans="1:14" ht="12.75" customHeight="1" x14ac:dyDescent="0.2">
      <c r="A11" t="s">
        <v>6</v>
      </c>
      <c r="B11">
        <v>0</v>
      </c>
      <c r="C11">
        <v>0</v>
      </c>
      <c r="D11">
        <v>173068.24</v>
      </c>
      <c r="E11">
        <v>63911.16</v>
      </c>
      <c r="F11">
        <v>310021.40000000002</v>
      </c>
      <c r="G11">
        <v>178900.98</v>
      </c>
      <c r="H11">
        <v>569423.16</v>
      </c>
      <c r="I11">
        <v>112160.53</v>
      </c>
      <c r="J11">
        <v>70682.47</v>
      </c>
      <c r="K11">
        <v>187970.81</v>
      </c>
      <c r="L11">
        <v>242034.52</v>
      </c>
      <c r="M11">
        <v>367748.29</v>
      </c>
      <c r="N11">
        <v>2018</v>
      </c>
    </row>
    <row r="12" spans="1:14" ht="12.75" customHeight="1" x14ac:dyDescent="0.2">
      <c r="A12" t="s">
        <v>7</v>
      </c>
      <c r="B12">
        <v>0</v>
      </c>
      <c r="C12">
        <v>0</v>
      </c>
      <c r="D12">
        <v>13000</v>
      </c>
      <c r="E12">
        <v>4550</v>
      </c>
      <c r="F12">
        <v>0</v>
      </c>
      <c r="G12">
        <v>6000</v>
      </c>
      <c r="H12">
        <v>1950</v>
      </c>
      <c r="I12">
        <v>0</v>
      </c>
      <c r="J12">
        <v>750</v>
      </c>
      <c r="K12">
        <v>8600</v>
      </c>
      <c r="L12">
        <v>0</v>
      </c>
      <c r="M12">
        <v>8950</v>
      </c>
      <c r="N12">
        <v>2018</v>
      </c>
    </row>
    <row r="13" spans="1:14" ht="12.75" customHeight="1" x14ac:dyDescent="0.2">
      <c r="A13" t="s">
        <v>8</v>
      </c>
      <c r="B13">
        <v>0</v>
      </c>
      <c r="C13">
        <v>0</v>
      </c>
      <c r="D13">
        <v>4400</v>
      </c>
      <c r="E13">
        <v>1200</v>
      </c>
      <c r="F13">
        <v>1850</v>
      </c>
      <c r="G13">
        <v>1200</v>
      </c>
      <c r="H13">
        <v>2800</v>
      </c>
      <c r="I13">
        <v>15305</v>
      </c>
      <c r="J13">
        <v>3000</v>
      </c>
      <c r="K13">
        <v>1800</v>
      </c>
      <c r="L13">
        <v>1200</v>
      </c>
      <c r="M13">
        <v>14080</v>
      </c>
      <c r="N13">
        <v>2018</v>
      </c>
    </row>
    <row r="14" spans="1:14" ht="12.75" customHeight="1" x14ac:dyDescent="0.2">
      <c r="A14" t="s">
        <v>9</v>
      </c>
      <c r="B14">
        <v>0</v>
      </c>
      <c r="C14">
        <v>691559.31</v>
      </c>
      <c r="D14">
        <v>817072.25</v>
      </c>
      <c r="E14">
        <v>452188.11</v>
      </c>
      <c r="F14">
        <v>344452.64</v>
      </c>
      <c r="G14">
        <v>519804.05</v>
      </c>
      <c r="H14">
        <v>189781.26</v>
      </c>
      <c r="I14">
        <v>969951.36</v>
      </c>
      <c r="J14">
        <v>490469</v>
      </c>
      <c r="K14">
        <v>454819.52</v>
      </c>
      <c r="L14">
        <v>562193.27</v>
      </c>
      <c r="M14">
        <v>534203.69999999995</v>
      </c>
      <c r="N14">
        <v>2018</v>
      </c>
    </row>
    <row r="15" spans="1:14" ht="12.75" customHeight="1" x14ac:dyDescent="0.2">
      <c r="A15" t="s">
        <v>10</v>
      </c>
      <c r="B15">
        <v>0</v>
      </c>
      <c r="C15">
        <v>72487.95</v>
      </c>
      <c r="D15">
        <v>1378957.53</v>
      </c>
      <c r="E15">
        <v>35496.67</v>
      </c>
      <c r="F15">
        <v>0</v>
      </c>
      <c r="G15">
        <v>70619.69</v>
      </c>
      <c r="H15">
        <v>35496.67</v>
      </c>
      <c r="I15">
        <v>35812.32</v>
      </c>
      <c r="J15">
        <v>35438.68</v>
      </c>
      <c r="K15">
        <v>35812.31</v>
      </c>
      <c r="L15">
        <v>35812.32</v>
      </c>
      <c r="M15">
        <v>36185.96</v>
      </c>
      <c r="N15">
        <v>2018</v>
      </c>
    </row>
    <row r="16" spans="1:14" ht="15.75" customHeight="1" x14ac:dyDescent="0.2">
      <c r="A16" t="s">
        <v>60</v>
      </c>
      <c r="B16">
        <v>0</v>
      </c>
      <c r="C16">
        <v>95344</v>
      </c>
      <c r="D16">
        <v>8260</v>
      </c>
      <c r="E16">
        <v>91842.92</v>
      </c>
      <c r="F16">
        <v>0</v>
      </c>
      <c r="G16">
        <v>327070.13</v>
      </c>
      <c r="H16">
        <v>96082.68</v>
      </c>
      <c r="I16">
        <v>980</v>
      </c>
      <c r="J16">
        <v>86821</v>
      </c>
      <c r="K16">
        <v>71704.97</v>
      </c>
      <c r="L16">
        <v>122838</v>
      </c>
      <c r="M16">
        <v>121350.9</v>
      </c>
      <c r="N16">
        <v>2018</v>
      </c>
    </row>
    <row r="17" spans="1:14" ht="15.75" customHeight="1" x14ac:dyDescent="0.2">
      <c r="A17" t="s">
        <v>11</v>
      </c>
      <c r="B17">
        <v>0</v>
      </c>
      <c r="C17">
        <v>1938905.49</v>
      </c>
      <c r="D17">
        <v>1610422.58</v>
      </c>
      <c r="E17">
        <v>906066</v>
      </c>
      <c r="F17">
        <v>1555793.69</v>
      </c>
      <c r="G17">
        <v>4183617.75</v>
      </c>
      <c r="H17">
        <v>1469356.73</v>
      </c>
      <c r="I17">
        <v>2242139</v>
      </c>
      <c r="J17">
        <v>1487267.38</v>
      </c>
      <c r="K17">
        <v>1999555</v>
      </c>
      <c r="L17">
        <v>1470672.88</v>
      </c>
      <c r="M17">
        <v>4121184.2</v>
      </c>
      <c r="N17">
        <v>2018</v>
      </c>
    </row>
    <row r="18" spans="1:14" ht="12.75" customHeight="1" x14ac:dyDescent="0.2">
      <c r="A18" t="s">
        <v>12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2018</v>
      </c>
    </row>
    <row r="19" spans="1:14" ht="12.75" customHeight="1" x14ac:dyDescent="0.2">
      <c r="A19" t="s">
        <v>80</v>
      </c>
      <c r="B19">
        <v>0</v>
      </c>
      <c r="C19">
        <v>387018</v>
      </c>
      <c r="D19">
        <v>754320</v>
      </c>
      <c r="E19">
        <v>1392644.07</v>
      </c>
      <c r="F19">
        <v>654264.64</v>
      </c>
      <c r="G19">
        <v>1152946.57</v>
      </c>
      <c r="H19">
        <v>1264571.6800000002</v>
      </c>
      <c r="I19">
        <v>827630.89000000013</v>
      </c>
      <c r="J19">
        <v>446556.08</v>
      </c>
      <c r="K19">
        <v>2003000.8900000001</v>
      </c>
      <c r="L19">
        <v>632430.43999999994</v>
      </c>
      <c r="M19">
        <v>2675397.81</v>
      </c>
      <c r="N19">
        <v>2018</v>
      </c>
    </row>
    <row r="20" spans="1:14" ht="12.75" customHeight="1" x14ac:dyDescent="0.2">
      <c r="A20" t="s">
        <v>13</v>
      </c>
      <c r="B20">
        <v>0</v>
      </c>
      <c r="C20">
        <v>360018</v>
      </c>
      <c r="D20">
        <v>23600</v>
      </c>
      <c r="E20">
        <v>640883.84</v>
      </c>
      <c r="F20">
        <v>259768.67</v>
      </c>
      <c r="G20">
        <v>426425.27</v>
      </c>
      <c r="H20">
        <v>328773.28000000003</v>
      </c>
      <c r="I20">
        <v>327964.58</v>
      </c>
      <c r="J20">
        <v>64603.08</v>
      </c>
      <c r="K20">
        <v>609222</v>
      </c>
      <c r="L20">
        <v>452992.61</v>
      </c>
      <c r="M20">
        <v>1215711.21</v>
      </c>
      <c r="N20">
        <v>2018</v>
      </c>
    </row>
    <row r="21" spans="1:14" ht="12.75" customHeight="1" x14ac:dyDescent="0.2">
      <c r="A21" t="s">
        <v>14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64192</v>
      </c>
      <c r="J21">
        <v>0</v>
      </c>
      <c r="K21">
        <v>0</v>
      </c>
      <c r="L21">
        <v>27500</v>
      </c>
      <c r="M21">
        <v>5850</v>
      </c>
      <c r="N21">
        <v>2018</v>
      </c>
    </row>
    <row r="22" spans="1:14" ht="12.75" customHeight="1" x14ac:dyDescent="0.2">
      <c r="A22" t="s">
        <v>15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3455</v>
      </c>
      <c r="J22">
        <v>6200</v>
      </c>
      <c r="K22">
        <v>0</v>
      </c>
      <c r="L22">
        <v>0</v>
      </c>
      <c r="M22">
        <v>1793</v>
      </c>
      <c r="N22">
        <v>2018</v>
      </c>
    </row>
    <row r="23" spans="1:14" ht="12.75" customHeight="1" x14ac:dyDescent="0.2">
      <c r="A23" t="s">
        <v>50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11686.6</v>
      </c>
      <c r="I23">
        <v>0</v>
      </c>
      <c r="J23">
        <v>0</v>
      </c>
      <c r="K23">
        <v>0</v>
      </c>
      <c r="L23">
        <v>0</v>
      </c>
      <c r="M23">
        <v>7518.1</v>
      </c>
      <c r="N23">
        <v>2018</v>
      </c>
    </row>
    <row r="24" spans="1:14" ht="12.75" customHeight="1" x14ac:dyDescent="0.2">
      <c r="A24" t="s">
        <v>16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40000.01</v>
      </c>
      <c r="J24">
        <v>0</v>
      </c>
      <c r="K24">
        <v>0</v>
      </c>
      <c r="L24">
        <v>0</v>
      </c>
      <c r="M24">
        <v>0</v>
      </c>
      <c r="N24">
        <v>2018</v>
      </c>
    </row>
    <row r="25" spans="1:14" ht="15.75" customHeight="1" x14ac:dyDescent="0.2">
      <c r="A25" t="s">
        <v>17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1496</v>
      </c>
      <c r="J25">
        <v>0</v>
      </c>
      <c r="K25">
        <v>0</v>
      </c>
      <c r="L25">
        <v>0</v>
      </c>
      <c r="M25">
        <v>495</v>
      </c>
      <c r="N25">
        <v>2018</v>
      </c>
    </row>
    <row r="26" spans="1:14" ht="15.75" customHeight="1" x14ac:dyDescent="0.2">
      <c r="A26" t="s">
        <v>18</v>
      </c>
      <c r="B26">
        <v>0</v>
      </c>
      <c r="C26">
        <v>2000</v>
      </c>
      <c r="D26">
        <v>718000</v>
      </c>
      <c r="E26">
        <v>350000</v>
      </c>
      <c r="F26">
        <v>380000</v>
      </c>
      <c r="G26">
        <v>414455</v>
      </c>
      <c r="H26">
        <v>380000</v>
      </c>
      <c r="I26">
        <v>322752.5</v>
      </c>
      <c r="J26">
        <v>280000</v>
      </c>
      <c r="K26">
        <v>380000</v>
      </c>
      <c r="L26">
        <v>13595</v>
      </c>
      <c r="M26">
        <v>1361014.1</v>
      </c>
      <c r="N26">
        <v>2018</v>
      </c>
    </row>
    <row r="27" spans="1:14" ht="14.25" customHeight="1" x14ac:dyDescent="0.2">
      <c r="A27" t="s">
        <v>51</v>
      </c>
      <c r="B27">
        <v>0</v>
      </c>
      <c r="C27">
        <v>25000</v>
      </c>
      <c r="D27">
        <v>12720</v>
      </c>
      <c r="E27">
        <v>401760.23</v>
      </c>
      <c r="F27">
        <v>14495.97</v>
      </c>
      <c r="G27">
        <v>312066.3</v>
      </c>
      <c r="H27">
        <v>544111.80000000005</v>
      </c>
      <c r="I27">
        <v>67770.8</v>
      </c>
      <c r="J27">
        <v>95753</v>
      </c>
      <c r="K27">
        <v>1013778.89</v>
      </c>
      <c r="L27">
        <v>138342.82999999999</v>
      </c>
      <c r="M27">
        <v>83016.399999999994</v>
      </c>
      <c r="N27">
        <v>2018</v>
      </c>
    </row>
    <row r="28" spans="1:14" ht="12.75" customHeight="1" x14ac:dyDescent="0.2">
      <c r="A28" t="s">
        <v>19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2018</v>
      </c>
    </row>
    <row r="29" spans="1:14" ht="12.75" customHeight="1" x14ac:dyDescent="0.2">
      <c r="A29" t="s">
        <v>70</v>
      </c>
      <c r="B29">
        <v>0</v>
      </c>
      <c r="C29">
        <v>0</v>
      </c>
      <c r="D29">
        <v>0</v>
      </c>
      <c r="E29">
        <v>0</v>
      </c>
      <c r="F29">
        <v>0</v>
      </c>
      <c r="G29">
        <v>538225</v>
      </c>
      <c r="H29">
        <v>4820681573.3299999</v>
      </c>
      <c r="I29">
        <v>151205.96</v>
      </c>
      <c r="J29">
        <v>2410340784.9899998</v>
      </c>
      <c r="K29">
        <v>519259.71</v>
      </c>
      <c r="L29">
        <v>0</v>
      </c>
      <c r="M29">
        <v>2410390786.3299999</v>
      </c>
      <c r="N29">
        <v>2018</v>
      </c>
    </row>
    <row r="30" spans="1:14" ht="17.25" customHeight="1" x14ac:dyDescent="0.2">
      <c r="A30" t="s">
        <v>20</v>
      </c>
      <c r="B30">
        <v>0</v>
      </c>
      <c r="C30">
        <v>0</v>
      </c>
      <c r="D30">
        <v>0</v>
      </c>
      <c r="E30">
        <v>0</v>
      </c>
      <c r="F30">
        <v>0</v>
      </c>
      <c r="G30">
        <v>44000</v>
      </c>
      <c r="H30">
        <v>0</v>
      </c>
      <c r="I30">
        <v>0</v>
      </c>
      <c r="J30">
        <v>0</v>
      </c>
      <c r="K30">
        <v>20000</v>
      </c>
      <c r="L30">
        <v>0</v>
      </c>
      <c r="M30">
        <v>50000</v>
      </c>
      <c r="N30">
        <v>2018</v>
      </c>
    </row>
    <row r="31" spans="1:14" ht="18" customHeight="1" x14ac:dyDescent="0.2">
      <c r="A31" t="s">
        <v>21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4820681573.3299999</v>
      </c>
      <c r="I31">
        <v>0</v>
      </c>
      <c r="J31">
        <v>2410340784.9899998</v>
      </c>
      <c r="K31">
        <v>0</v>
      </c>
      <c r="L31">
        <v>0</v>
      </c>
      <c r="M31">
        <v>2410340786.3299999</v>
      </c>
      <c r="N31">
        <v>2018</v>
      </c>
    </row>
    <row r="32" spans="1:14" ht="18" customHeight="1" x14ac:dyDescent="0.2">
      <c r="A32" t="s">
        <v>52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2018</v>
      </c>
    </row>
    <row r="33" spans="1:14" ht="18" customHeight="1" x14ac:dyDescent="0.2">
      <c r="A33" t="s">
        <v>53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2018</v>
      </c>
    </row>
    <row r="34" spans="1:14" ht="17.25" customHeight="1" x14ac:dyDescent="0.2">
      <c r="A34" t="s">
        <v>54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2018</v>
      </c>
    </row>
    <row r="35" spans="1:14" ht="13.5" customHeight="1" x14ac:dyDescent="0.2">
      <c r="A35" t="s">
        <v>55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2018</v>
      </c>
    </row>
    <row r="36" spans="1:14" ht="14.25" customHeight="1" x14ac:dyDescent="0.2">
      <c r="A36" t="s">
        <v>22</v>
      </c>
      <c r="B36">
        <v>0</v>
      </c>
      <c r="C36">
        <v>0</v>
      </c>
      <c r="D36">
        <v>0</v>
      </c>
      <c r="E36">
        <v>0</v>
      </c>
      <c r="F36">
        <v>0</v>
      </c>
      <c r="G36">
        <v>494225</v>
      </c>
      <c r="H36">
        <v>0</v>
      </c>
      <c r="I36">
        <v>151205.96</v>
      </c>
      <c r="J36">
        <v>0</v>
      </c>
      <c r="K36">
        <v>499259.71</v>
      </c>
      <c r="L36">
        <v>0</v>
      </c>
      <c r="M36">
        <v>0</v>
      </c>
      <c r="N36">
        <v>2018</v>
      </c>
    </row>
    <row r="37" spans="1:14" ht="18" customHeight="1" x14ac:dyDescent="0.2">
      <c r="A37" t="s">
        <v>56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2018</v>
      </c>
    </row>
    <row r="38" spans="1:14" ht="12" customHeight="1" x14ac:dyDescent="0.2">
      <c r="A38" t="s">
        <v>71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2018</v>
      </c>
    </row>
    <row r="39" spans="1:14" ht="15.75" customHeight="1" x14ac:dyDescent="0.2">
      <c r="A39" t="s">
        <v>44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2018</v>
      </c>
    </row>
    <row r="40" spans="1:14" ht="18" customHeight="1" x14ac:dyDescent="0.2">
      <c r="A40" t="s">
        <v>45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2018</v>
      </c>
    </row>
    <row r="41" spans="1:14" ht="18.75" customHeight="1" x14ac:dyDescent="0.2">
      <c r="A41" t="s">
        <v>46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2018</v>
      </c>
    </row>
    <row r="42" spans="1:14" ht="17.25" customHeight="1" x14ac:dyDescent="0.2">
      <c r="A42" t="s">
        <v>47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2018</v>
      </c>
    </row>
    <row r="43" spans="1:14" ht="18" customHeight="1" x14ac:dyDescent="0.2">
      <c r="A43" t="s">
        <v>48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2018</v>
      </c>
    </row>
    <row r="44" spans="1:14" ht="15.75" customHeight="1" x14ac:dyDescent="0.2">
      <c r="A44" t="s">
        <v>49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2018</v>
      </c>
    </row>
    <row r="45" spans="1:14" ht="15" customHeight="1" x14ac:dyDescent="0.2">
      <c r="A45" t="s">
        <v>57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2018</v>
      </c>
    </row>
    <row r="46" spans="1:14" ht="13.5" customHeight="1" x14ac:dyDescent="0.2">
      <c r="A46" t="s">
        <v>72</v>
      </c>
      <c r="B46">
        <v>0</v>
      </c>
      <c r="C46">
        <v>0</v>
      </c>
      <c r="D46">
        <v>0</v>
      </c>
      <c r="E46">
        <v>859134.4</v>
      </c>
      <c r="F46">
        <v>0</v>
      </c>
      <c r="G46">
        <v>236923.67</v>
      </c>
      <c r="H46">
        <v>454178.81</v>
      </c>
      <c r="I46">
        <v>2279058.5099999998</v>
      </c>
      <c r="J46">
        <v>1211837.31</v>
      </c>
      <c r="K46">
        <v>799988.12</v>
      </c>
      <c r="L46">
        <v>155406</v>
      </c>
      <c r="M46">
        <v>21385</v>
      </c>
      <c r="N46">
        <v>2018</v>
      </c>
    </row>
    <row r="47" spans="1:14" ht="12.75" customHeight="1" x14ac:dyDescent="0.2">
      <c r="A47" t="s">
        <v>23</v>
      </c>
      <c r="B47">
        <v>0</v>
      </c>
      <c r="C47">
        <v>0</v>
      </c>
      <c r="D47">
        <v>0</v>
      </c>
      <c r="E47">
        <v>859134.4</v>
      </c>
      <c r="F47">
        <v>0</v>
      </c>
      <c r="G47">
        <v>0</v>
      </c>
      <c r="H47">
        <v>0</v>
      </c>
      <c r="I47">
        <v>0</v>
      </c>
      <c r="J47">
        <v>0</v>
      </c>
      <c r="K47">
        <v>28995</v>
      </c>
      <c r="L47">
        <v>0</v>
      </c>
      <c r="M47">
        <v>21385</v>
      </c>
      <c r="N47">
        <v>2018</v>
      </c>
    </row>
    <row r="48" spans="1:14" ht="12" customHeight="1" x14ac:dyDescent="0.2">
      <c r="A48" t="s">
        <v>61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2018</v>
      </c>
    </row>
    <row r="49" spans="1:14" ht="12.75" customHeight="1" x14ac:dyDescent="0.2">
      <c r="A49" t="s">
        <v>62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2018</v>
      </c>
    </row>
    <row r="50" spans="1:14" ht="12.75" customHeight="1" x14ac:dyDescent="0.2">
      <c r="A50" t="s">
        <v>63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2018</v>
      </c>
    </row>
    <row r="51" spans="1:14" ht="12.75" customHeight="1" x14ac:dyDescent="0.2">
      <c r="A51" t="s">
        <v>64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675480.71</v>
      </c>
      <c r="K51">
        <v>0</v>
      </c>
      <c r="L51">
        <v>0</v>
      </c>
      <c r="M51">
        <v>0</v>
      </c>
      <c r="N51">
        <v>2018</v>
      </c>
    </row>
    <row r="52" spans="1:14" ht="12.75" customHeight="1" x14ac:dyDescent="0.2">
      <c r="A52" t="s">
        <v>58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2018</v>
      </c>
    </row>
    <row r="53" spans="1:14" ht="12.75" customHeight="1" x14ac:dyDescent="0.2">
      <c r="A53" t="s">
        <v>59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2018</v>
      </c>
    </row>
    <row r="54" spans="1:14" ht="12.75" customHeight="1" x14ac:dyDescent="0.2">
      <c r="A54" t="s">
        <v>24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2018</v>
      </c>
    </row>
    <row r="55" spans="1:14" ht="12.75" customHeight="1" x14ac:dyDescent="0.2">
      <c r="A55" t="s">
        <v>65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2018</v>
      </c>
    </row>
    <row r="56" spans="1:14" ht="12.75" customHeight="1" x14ac:dyDescent="0.2">
      <c r="A56" t="s">
        <v>73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2018</v>
      </c>
    </row>
    <row r="57" spans="1:14" ht="12.75" customHeight="1" x14ac:dyDescent="0.2">
      <c r="A57" t="s">
        <v>26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2018</v>
      </c>
    </row>
    <row r="58" spans="1:14" ht="12.75" customHeight="1" x14ac:dyDescent="0.2">
      <c r="A58" t="s">
        <v>27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2018</v>
      </c>
    </row>
    <row r="59" spans="1:14" ht="16.5" customHeight="1" x14ac:dyDescent="0.2">
      <c r="A59" t="s">
        <v>28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2018</v>
      </c>
    </row>
    <row r="60" spans="1:14" ht="15" customHeight="1" x14ac:dyDescent="0.2">
      <c r="A60" t="s">
        <v>29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2018</v>
      </c>
    </row>
    <row r="61" spans="1:14" x14ac:dyDescent="0.2">
      <c r="A61" t="s">
        <v>74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2018</v>
      </c>
    </row>
    <row r="62" spans="1:14" ht="12.75" customHeight="1" x14ac:dyDescent="0.2">
      <c r="A62" t="s">
        <v>30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2018</v>
      </c>
    </row>
    <row r="63" spans="1:14" ht="15" customHeight="1" x14ac:dyDescent="0.2">
      <c r="A63" t="s">
        <v>31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2018</v>
      </c>
    </row>
    <row r="64" spans="1:14" ht="16.5" customHeight="1" x14ac:dyDescent="0.2">
      <c r="A64" t="s">
        <v>32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2018</v>
      </c>
    </row>
    <row r="65" spans="1:14" ht="12.75" customHeight="1" x14ac:dyDescent="0.2">
      <c r="A65" t="s">
        <v>33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2018</v>
      </c>
    </row>
    <row r="66" spans="1:14" ht="17.25" customHeight="1" x14ac:dyDescent="0.2">
      <c r="A66" t="s">
        <v>34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2018</v>
      </c>
    </row>
    <row r="67" spans="1:14" ht="15" customHeight="1" x14ac:dyDescent="0.2">
      <c r="A67" t="s">
        <v>75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2018</v>
      </c>
    </row>
    <row r="68" spans="1:14" ht="18.75" customHeight="1" x14ac:dyDescent="0.2">
      <c r="A68" t="s">
        <v>35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2018</v>
      </c>
    </row>
    <row r="69" spans="1:14" ht="16.5" customHeight="1" x14ac:dyDescent="0.2">
      <c r="A69" t="s">
        <v>36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2018</v>
      </c>
    </row>
    <row r="70" spans="1:14" ht="15.75" customHeight="1" x14ac:dyDescent="0.2">
      <c r="A70" t="s">
        <v>37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2018</v>
      </c>
    </row>
    <row r="71" spans="1:14" x14ac:dyDescent="0.2">
      <c r="A71" t="s">
        <v>38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2018</v>
      </c>
    </row>
    <row r="72" spans="1:14" x14ac:dyDescent="0.2">
      <c r="A72" t="s">
        <v>76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2018</v>
      </c>
    </row>
    <row r="73" spans="1:14" x14ac:dyDescent="0.2">
      <c r="A73" t="s">
        <v>77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2018</v>
      </c>
    </row>
    <row r="74" spans="1:14" x14ac:dyDescent="0.2">
      <c r="A74" t="s">
        <v>39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2018</v>
      </c>
    </row>
    <row r="75" spans="1:14" x14ac:dyDescent="0.2">
      <c r="A75" t="s">
        <v>40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2018</v>
      </c>
    </row>
    <row r="76" spans="1:14" x14ac:dyDescent="0.2">
      <c r="A76" t="s">
        <v>78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2018</v>
      </c>
    </row>
    <row r="77" spans="1:14" x14ac:dyDescent="0.2">
      <c r="A77" t="s">
        <v>41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2018</v>
      </c>
    </row>
    <row r="78" spans="1:14" x14ac:dyDescent="0.2">
      <c r="A78" t="s">
        <v>42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2018</v>
      </c>
    </row>
    <row r="79" spans="1:14" x14ac:dyDescent="0.2">
      <c r="A79" t="s">
        <v>79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2018</v>
      </c>
    </row>
    <row r="80" spans="1:14" x14ac:dyDescent="0.2">
      <c r="A80" t="s">
        <v>43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2018</v>
      </c>
    </row>
    <row r="81" spans="1:14" x14ac:dyDescent="0.2">
      <c r="A81" t="s">
        <v>67</v>
      </c>
      <c r="B81" t="s">
        <v>66</v>
      </c>
      <c r="C81" t="s">
        <v>66</v>
      </c>
      <c r="D81" t="s">
        <v>66</v>
      </c>
      <c r="E81" t="s">
        <v>66</v>
      </c>
      <c r="F81" t="s">
        <v>66</v>
      </c>
      <c r="G81" t="s">
        <v>66</v>
      </c>
      <c r="H81" t="s">
        <v>66</v>
      </c>
      <c r="I81" t="s">
        <v>66</v>
      </c>
      <c r="J81" t="s">
        <v>66</v>
      </c>
      <c r="K81" t="s">
        <v>66</v>
      </c>
      <c r="L81" t="s">
        <v>66</v>
      </c>
      <c r="M81" t="s">
        <v>66</v>
      </c>
      <c r="N81">
        <v>2019</v>
      </c>
    </row>
    <row r="82" spans="1:14" x14ac:dyDescent="0.2">
      <c r="A82" t="s">
        <v>68</v>
      </c>
      <c r="B82">
        <v>6389272.9800000004</v>
      </c>
      <c r="C82">
        <v>6471172.1500000004</v>
      </c>
      <c r="D82">
        <v>7180397.1600000001</v>
      </c>
      <c r="E82">
        <v>13205985.77</v>
      </c>
      <c r="F82">
        <f>SUM(F83:F87)</f>
        <v>7015683.7999999998</v>
      </c>
      <c r="G82">
        <f>SUM(G83:G87)</f>
        <v>7075727.0100000007</v>
      </c>
      <c r="H82">
        <f>SUM(H83:H87)</f>
        <v>7616091.7699999996</v>
      </c>
      <c r="I82">
        <f>SUM(I83:I87)</f>
        <v>6467943.2199999997</v>
      </c>
      <c r="J82">
        <v>7023631.2799999993</v>
      </c>
      <c r="K82">
        <f t="shared" ref="K82" si="0">SUM(K83:K87)</f>
        <v>14187004.870000001</v>
      </c>
      <c r="L82">
        <f t="shared" ref="L82" si="1">SUM(L83:L87)</f>
        <v>7772306.0999999996</v>
      </c>
      <c r="M82">
        <f>SUM(M83:M87)</f>
        <v>7933349.5</v>
      </c>
      <c r="N82">
        <v>2019</v>
      </c>
    </row>
    <row r="83" spans="1:14" x14ac:dyDescent="0.2">
      <c r="A83" t="s">
        <v>0</v>
      </c>
      <c r="B83">
        <v>5509850</v>
      </c>
      <c r="C83">
        <v>5573050</v>
      </c>
      <c r="D83">
        <v>5518850</v>
      </c>
      <c r="E83">
        <v>5629592.5599999996</v>
      </c>
      <c r="F83">
        <v>5573755</v>
      </c>
      <c r="G83">
        <v>5555055</v>
      </c>
      <c r="H83">
        <v>5540755</v>
      </c>
      <c r="I83">
        <v>5540755</v>
      </c>
      <c r="J83">
        <v>5540755</v>
      </c>
      <c r="K83">
        <v>5557480</v>
      </c>
      <c r="L83">
        <v>5557480</v>
      </c>
      <c r="M83">
        <v>5735606.4299999997</v>
      </c>
      <c r="N83">
        <v>2019</v>
      </c>
    </row>
    <row r="84" spans="1:14" x14ac:dyDescent="0.2">
      <c r="A84" t="s">
        <v>1</v>
      </c>
      <c r="B84">
        <v>123000</v>
      </c>
      <c r="C84">
        <v>131951.23000000001</v>
      </c>
      <c r="D84">
        <v>126163.42</v>
      </c>
      <c r="E84">
        <v>6324114.4100000001</v>
      </c>
      <c r="F84">
        <v>123650</v>
      </c>
      <c r="G84">
        <v>133252.44</v>
      </c>
      <c r="H84">
        <v>157103.67000000001</v>
      </c>
      <c r="I84">
        <v>124350</v>
      </c>
      <c r="J84">
        <v>125038.06</v>
      </c>
      <c r="K84">
        <v>6407129.4100000001</v>
      </c>
      <c r="L84">
        <v>120430.64</v>
      </c>
      <c r="M84">
        <v>199347.61</v>
      </c>
      <c r="N84">
        <v>2019</v>
      </c>
    </row>
    <row r="85" spans="1:14" x14ac:dyDescent="0.2">
      <c r="A85" t="s">
        <v>2</v>
      </c>
      <c r="B85">
        <v>0</v>
      </c>
      <c r="C85">
        <v>0</v>
      </c>
      <c r="D85">
        <v>720000</v>
      </c>
      <c r="E85">
        <v>486000</v>
      </c>
      <c r="F85">
        <v>552000</v>
      </c>
      <c r="G85">
        <v>624000</v>
      </c>
      <c r="H85">
        <v>1136000</v>
      </c>
      <c r="I85">
        <v>0</v>
      </c>
      <c r="J85">
        <v>576000</v>
      </c>
      <c r="K85">
        <v>1358000</v>
      </c>
      <c r="L85">
        <v>1310000</v>
      </c>
      <c r="M85">
        <v>1214000</v>
      </c>
      <c r="N85">
        <v>2019</v>
      </c>
    </row>
    <row r="86" spans="1:14" x14ac:dyDescent="0.2">
      <c r="A86" t="s">
        <v>3</v>
      </c>
      <c r="B86">
        <v>0</v>
      </c>
      <c r="C86">
        <v>0</v>
      </c>
      <c r="D86">
        <v>57500</v>
      </c>
      <c r="E86">
        <v>0</v>
      </c>
      <c r="F86">
        <v>0</v>
      </c>
      <c r="G86">
        <v>0</v>
      </c>
      <c r="H86">
        <v>21000</v>
      </c>
      <c r="I86">
        <v>21000</v>
      </c>
      <c r="J86">
        <v>0</v>
      </c>
      <c r="K86">
        <v>80000</v>
      </c>
      <c r="L86">
        <v>0</v>
      </c>
      <c r="M86">
        <v>0</v>
      </c>
      <c r="N86">
        <v>2019</v>
      </c>
    </row>
    <row r="87" spans="1:14" x14ac:dyDescent="0.2">
      <c r="A87" t="s">
        <v>4</v>
      </c>
      <c r="B87">
        <v>756422.98</v>
      </c>
      <c r="C87">
        <v>766170.92</v>
      </c>
      <c r="D87">
        <v>757883.74</v>
      </c>
      <c r="E87">
        <v>766278.8</v>
      </c>
      <c r="F87">
        <v>766278.8</v>
      </c>
      <c r="G87">
        <v>763419.57</v>
      </c>
      <c r="H87">
        <v>761233.1</v>
      </c>
      <c r="I87">
        <v>781838.22</v>
      </c>
      <c r="J87">
        <v>781838.22</v>
      </c>
      <c r="K87">
        <v>784395.46</v>
      </c>
      <c r="L87">
        <v>784395.46</v>
      </c>
      <c r="M87">
        <v>784395.46</v>
      </c>
      <c r="N87">
        <v>2019</v>
      </c>
    </row>
    <row r="88" spans="1:14" x14ac:dyDescent="0.2">
      <c r="A88" t="s">
        <v>69</v>
      </c>
      <c r="B88">
        <v>1511823.88</v>
      </c>
      <c r="C88">
        <v>4692712.9800000004</v>
      </c>
      <c r="D88">
        <v>4476914.6500000004</v>
      </c>
      <c r="E88">
        <v>3613049.25</v>
      </c>
      <c r="F88">
        <f>SUM(F89:F97)</f>
        <v>4002474.94</v>
      </c>
      <c r="G88">
        <f>SUM(G89:G97)</f>
        <v>3596212.1</v>
      </c>
      <c r="H88">
        <f>SUM(H89:H97)</f>
        <v>3803641.12</v>
      </c>
      <c r="I88">
        <f>SUM(I89:I97)</f>
        <v>3235908.61</v>
      </c>
      <c r="J88">
        <v>4240134.67</v>
      </c>
      <c r="K88">
        <f t="shared" ref="K88" si="2">SUM(K89:K97)</f>
        <v>5483563.0599999996</v>
      </c>
      <c r="L88">
        <f t="shared" ref="L88" si="3">SUM(L89:L97)</f>
        <v>4336173.87</v>
      </c>
      <c r="M88">
        <f>SUM(M89:M97)</f>
        <v>7377689.7800000003</v>
      </c>
      <c r="N88">
        <v>2019</v>
      </c>
    </row>
    <row r="89" spans="1:14" x14ac:dyDescent="0.2">
      <c r="A89" t="s">
        <v>5</v>
      </c>
      <c r="B89">
        <v>953739.36</v>
      </c>
      <c r="C89">
        <v>921700.1</v>
      </c>
      <c r="D89">
        <v>914580.88</v>
      </c>
      <c r="E89">
        <v>932141.16</v>
      </c>
      <c r="F89">
        <v>978216.15</v>
      </c>
      <c r="G89">
        <v>939216.24</v>
      </c>
      <c r="H89">
        <v>969916.47</v>
      </c>
      <c r="I89">
        <v>825470.99</v>
      </c>
      <c r="J89">
        <v>891002.94</v>
      </c>
      <c r="K89">
        <v>1046280.22</v>
      </c>
      <c r="L89">
        <v>1019037.87</v>
      </c>
      <c r="M89">
        <v>1030838.23</v>
      </c>
      <c r="N89">
        <v>2019</v>
      </c>
    </row>
    <row r="90" spans="1:14" x14ac:dyDescent="0.2">
      <c r="A90" t="s">
        <v>6</v>
      </c>
      <c r="B90">
        <v>59132.160000000003</v>
      </c>
      <c r="C90">
        <v>0</v>
      </c>
      <c r="D90">
        <v>0</v>
      </c>
      <c r="E90">
        <v>128785.2</v>
      </c>
      <c r="F90">
        <v>123575.5</v>
      </c>
      <c r="G90">
        <v>454087.66</v>
      </c>
      <c r="H90">
        <v>73632.47</v>
      </c>
      <c r="I90">
        <v>0</v>
      </c>
      <c r="J90">
        <v>145157</v>
      </c>
      <c r="K90">
        <v>223650.54</v>
      </c>
      <c r="L90">
        <v>70668.55</v>
      </c>
      <c r="M90">
        <v>340020.85</v>
      </c>
      <c r="N90">
        <v>2019</v>
      </c>
    </row>
    <row r="91" spans="1:14" x14ac:dyDescent="0.2">
      <c r="A91" t="s">
        <v>7</v>
      </c>
      <c r="B91">
        <v>0</v>
      </c>
      <c r="C91">
        <v>3900</v>
      </c>
      <c r="D91">
        <v>1950</v>
      </c>
      <c r="E91">
        <v>5450</v>
      </c>
      <c r="F91">
        <v>4800</v>
      </c>
      <c r="H91">
        <v>4650</v>
      </c>
      <c r="I91">
        <v>4950</v>
      </c>
      <c r="J91">
        <v>0</v>
      </c>
      <c r="K91">
        <v>4200</v>
      </c>
      <c r="L91">
        <v>10900</v>
      </c>
      <c r="M91">
        <v>8650</v>
      </c>
      <c r="N91">
        <v>2019</v>
      </c>
    </row>
    <row r="92" spans="1:14" x14ac:dyDescent="0.2">
      <c r="A92" t="s">
        <v>8</v>
      </c>
      <c r="B92">
        <v>0</v>
      </c>
      <c r="C92">
        <v>2000</v>
      </c>
      <c r="D92">
        <v>1200</v>
      </c>
      <c r="E92">
        <v>2800</v>
      </c>
      <c r="F92">
        <v>1200</v>
      </c>
      <c r="G92">
        <v>7145</v>
      </c>
      <c r="H92">
        <v>6400</v>
      </c>
      <c r="I92">
        <v>1200</v>
      </c>
      <c r="J92">
        <v>4350</v>
      </c>
      <c r="K92">
        <v>5820</v>
      </c>
      <c r="L92">
        <v>5600</v>
      </c>
      <c r="M92">
        <v>14960</v>
      </c>
      <c r="N92">
        <v>2019</v>
      </c>
    </row>
    <row r="93" spans="1:14" x14ac:dyDescent="0.2">
      <c r="A93" t="s">
        <v>9</v>
      </c>
      <c r="B93">
        <v>448842.39</v>
      </c>
      <c r="C93">
        <v>458210.09</v>
      </c>
      <c r="D93">
        <v>454028.35</v>
      </c>
      <c r="E93">
        <v>454061.78</v>
      </c>
      <c r="F93">
        <v>625720.31999999995</v>
      </c>
      <c r="G93">
        <v>307978.59999999998</v>
      </c>
      <c r="H93">
        <v>514895.32</v>
      </c>
      <c r="I93">
        <v>665821.36</v>
      </c>
      <c r="J93">
        <v>611625.26</v>
      </c>
      <c r="K93">
        <v>595958.66</v>
      </c>
      <c r="L93">
        <v>624125.26</v>
      </c>
      <c r="M93">
        <v>594041.96</v>
      </c>
      <c r="N93">
        <v>2019</v>
      </c>
    </row>
    <row r="94" spans="1:14" x14ac:dyDescent="0.2">
      <c r="A94" t="s">
        <v>10</v>
      </c>
      <c r="B94">
        <v>36185.97</v>
      </c>
      <c r="C94">
        <v>36933.269999999997</v>
      </c>
      <c r="D94">
        <v>1369553.22</v>
      </c>
      <c r="E94">
        <v>35812.35</v>
      </c>
      <c r="F94">
        <v>71624.62</v>
      </c>
      <c r="G94">
        <v>0</v>
      </c>
      <c r="H94">
        <v>35438.660000000003</v>
      </c>
      <c r="I94">
        <v>35438.68</v>
      </c>
      <c r="J94">
        <v>35438.67</v>
      </c>
      <c r="K94">
        <v>70877.34</v>
      </c>
      <c r="L94">
        <v>35438.67</v>
      </c>
      <c r="M94">
        <v>35438.67</v>
      </c>
      <c r="N94">
        <v>2019</v>
      </c>
    </row>
    <row r="95" spans="1:14" x14ac:dyDescent="0.2">
      <c r="A95" t="s">
        <v>60</v>
      </c>
      <c r="B95">
        <v>9440</v>
      </c>
      <c r="C95">
        <v>51979</v>
      </c>
      <c r="D95">
        <v>182069.69</v>
      </c>
      <c r="E95">
        <v>51979</v>
      </c>
      <c r="F95">
        <v>153267.95000000001</v>
      </c>
      <c r="G95">
        <v>46894</v>
      </c>
      <c r="H95">
        <v>263743.07</v>
      </c>
      <c r="I95">
        <v>74969.179999999993</v>
      </c>
      <c r="J95">
        <v>320619.25</v>
      </c>
      <c r="K95">
        <v>79473</v>
      </c>
      <c r="L95">
        <v>220921.47</v>
      </c>
      <c r="M95">
        <v>1113928.8700000001</v>
      </c>
      <c r="N95">
        <v>2019</v>
      </c>
    </row>
    <row r="96" spans="1:14" x14ac:dyDescent="0.2">
      <c r="A96" t="s">
        <v>11</v>
      </c>
      <c r="B96">
        <v>4484</v>
      </c>
      <c r="C96">
        <v>2888451.67</v>
      </c>
      <c r="D96">
        <v>1212086.5</v>
      </c>
      <c r="E96">
        <v>1608715.53</v>
      </c>
      <c r="F96">
        <v>1776234</v>
      </c>
      <c r="G96">
        <v>1346140.2</v>
      </c>
      <c r="H96">
        <v>1782284.93</v>
      </c>
      <c r="I96">
        <v>1290130</v>
      </c>
      <c r="J96">
        <v>1724087.25</v>
      </c>
      <c r="K96">
        <v>3323066.5</v>
      </c>
      <c r="L96">
        <v>1964613.25</v>
      </c>
      <c r="M96">
        <v>3850659</v>
      </c>
      <c r="N96">
        <v>2019</v>
      </c>
    </row>
    <row r="97" spans="1:14" x14ac:dyDescent="0.2">
      <c r="A97" t="s">
        <v>12</v>
      </c>
      <c r="B97">
        <v>0</v>
      </c>
      <c r="C97">
        <v>329538.84999999998</v>
      </c>
      <c r="D97">
        <v>341446.01</v>
      </c>
      <c r="E97">
        <v>393304.23</v>
      </c>
      <c r="F97">
        <v>267836.40000000002</v>
      </c>
      <c r="G97">
        <v>494750.4</v>
      </c>
      <c r="H97">
        <v>152680.20000000001</v>
      </c>
      <c r="I97">
        <v>337928.4</v>
      </c>
      <c r="J97">
        <v>507854.3</v>
      </c>
      <c r="K97">
        <v>134236.79999999999</v>
      </c>
      <c r="L97">
        <v>384868.8</v>
      </c>
      <c r="M97">
        <v>389152.2</v>
      </c>
      <c r="N97">
        <v>2019</v>
      </c>
    </row>
    <row r="98" spans="1:14" x14ac:dyDescent="0.2">
      <c r="A98" t="s">
        <v>80</v>
      </c>
      <c r="B98">
        <v>324060.3</v>
      </c>
      <c r="C98">
        <v>802642.42</v>
      </c>
      <c r="D98">
        <v>677289.81</v>
      </c>
      <c r="E98">
        <v>617155.66</v>
      </c>
      <c r="F98">
        <f>SUM(F99:F107)</f>
        <v>901289.74</v>
      </c>
      <c r="G98">
        <f>SUM(G99:G107)</f>
        <v>568257.72</v>
      </c>
      <c r="H98">
        <f>SUM(H99:H107)</f>
        <v>953103.76</v>
      </c>
      <c r="I98">
        <f>SUM(I99:I107)</f>
        <v>1384523.09</v>
      </c>
      <c r="J98">
        <v>168083.43</v>
      </c>
      <c r="K98">
        <f t="shared" ref="K98" si="4">SUM(K99:K107)</f>
        <v>902535.33000000007</v>
      </c>
      <c r="L98">
        <f t="shared" ref="L98" si="5">SUM(L99:L107)</f>
        <v>569955.93999999994</v>
      </c>
      <c r="M98">
        <f>SUM(M99:M107)</f>
        <v>1534894.04</v>
      </c>
      <c r="N98">
        <v>2019</v>
      </c>
    </row>
    <row r="99" spans="1:14" x14ac:dyDescent="0.2">
      <c r="A99" t="s">
        <v>13</v>
      </c>
      <c r="B99">
        <v>197532</v>
      </c>
      <c r="C99">
        <v>23396</v>
      </c>
      <c r="D99">
        <v>0</v>
      </c>
      <c r="E99">
        <v>1758.36</v>
      </c>
      <c r="F99">
        <v>57616.44</v>
      </c>
      <c r="G99">
        <v>77699.47</v>
      </c>
      <c r="H99">
        <v>82919.570000000007</v>
      </c>
      <c r="I99">
        <v>57890.49</v>
      </c>
      <c r="J99">
        <v>70656.009999999995</v>
      </c>
      <c r="K99">
        <v>62714.74</v>
      </c>
      <c r="L99">
        <v>79034.539999999994</v>
      </c>
      <c r="M99">
        <v>107782.99</v>
      </c>
      <c r="N99">
        <v>2019</v>
      </c>
    </row>
    <row r="100" spans="1:14" x14ac:dyDescent="0.2">
      <c r="A100" t="s">
        <v>14</v>
      </c>
      <c r="B100">
        <v>0</v>
      </c>
      <c r="C100">
        <v>23303.49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2810</v>
      </c>
      <c r="K100">
        <v>55224</v>
      </c>
      <c r="L100">
        <v>0</v>
      </c>
      <c r="M100">
        <v>8667.33</v>
      </c>
      <c r="N100">
        <v>2019</v>
      </c>
    </row>
    <row r="101" spans="1:14" x14ac:dyDescent="0.2">
      <c r="A101" t="s">
        <v>15</v>
      </c>
      <c r="B101">
        <v>0</v>
      </c>
      <c r="C101">
        <v>0</v>
      </c>
      <c r="D101">
        <v>6900</v>
      </c>
      <c r="E101">
        <v>4382</v>
      </c>
      <c r="F101">
        <v>17700</v>
      </c>
      <c r="G101">
        <v>0</v>
      </c>
      <c r="H101">
        <v>0</v>
      </c>
      <c r="I101">
        <v>0</v>
      </c>
      <c r="J101">
        <v>12250</v>
      </c>
      <c r="K101">
        <v>0</v>
      </c>
      <c r="L101">
        <v>6200</v>
      </c>
      <c r="M101">
        <v>0</v>
      </c>
      <c r="N101">
        <v>2019</v>
      </c>
    </row>
    <row r="102" spans="1:14" x14ac:dyDescent="0.2">
      <c r="A102" t="s">
        <v>50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10146.450000000001</v>
      </c>
      <c r="H102">
        <v>0</v>
      </c>
      <c r="I102">
        <v>0</v>
      </c>
      <c r="J102">
        <v>0</v>
      </c>
      <c r="K102">
        <v>0</v>
      </c>
      <c r="L102">
        <v>11660.3</v>
      </c>
      <c r="M102">
        <v>0</v>
      </c>
      <c r="N102">
        <v>2019</v>
      </c>
    </row>
    <row r="103" spans="1:14" x14ac:dyDescent="0.2">
      <c r="A103" t="s">
        <v>16</v>
      </c>
      <c r="B103">
        <v>0</v>
      </c>
      <c r="C103">
        <v>0</v>
      </c>
      <c r="D103">
        <v>40000.01</v>
      </c>
      <c r="E103">
        <v>0</v>
      </c>
      <c r="F103">
        <v>0</v>
      </c>
      <c r="G103">
        <v>0</v>
      </c>
      <c r="H103">
        <v>25252</v>
      </c>
      <c r="I103">
        <v>0</v>
      </c>
      <c r="J103">
        <v>0</v>
      </c>
      <c r="K103">
        <v>0</v>
      </c>
      <c r="L103">
        <v>0</v>
      </c>
      <c r="M103">
        <v>3610</v>
      </c>
      <c r="N103">
        <v>2019</v>
      </c>
    </row>
    <row r="104" spans="1:14" x14ac:dyDescent="0.2">
      <c r="A104" t="s">
        <v>17</v>
      </c>
      <c r="B104">
        <v>0</v>
      </c>
      <c r="C104">
        <v>0</v>
      </c>
      <c r="D104">
        <v>23600</v>
      </c>
      <c r="E104">
        <v>0</v>
      </c>
      <c r="F104">
        <v>71999.98</v>
      </c>
      <c r="G104">
        <v>1327</v>
      </c>
      <c r="H104">
        <v>0</v>
      </c>
      <c r="I104">
        <v>0</v>
      </c>
      <c r="J104">
        <v>127</v>
      </c>
      <c r="K104">
        <v>0</v>
      </c>
      <c r="L104">
        <v>0</v>
      </c>
      <c r="M104">
        <v>5261</v>
      </c>
      <c r="N104">
        <v>2019</v>
      </c>
    </row>
    <row r="105" spans="1:14" x14ac:dyDescent="0.2">
      <c r="A105" t="s">
        <v>18</v>
      </c>
      <c r="B105">
        <v>0</v>
      </c>
      <c r="C105">
        <v>380000</v>
      </c>
      <c r="D105">
        <v>413935</v>
      </c>
      <c r="E105">
        <v>380000</v>
      </c>
      <c r="F105">
        <v>380000</v>
      </c>
      <c r="G105">
        <v>380000</v>
      </c>
      <c r="H105">
        <v>380000</v>
      </c>
      <c r="I105">
        <v>0</v>
      </c>
      <c r="J105">
        <v>125</v>
      </c>
      <c r="K105">
        <v>350000</v>
      </c>
      <c r="L105">
        <v>350000</v>
      </c>
      <c r="M105">
        <v>350000</v>
      </c>
      <c r="N105">
        <v>2019</v>
      </c>
    </row>
    <row r="106" spans="1:14" x14ac:dyDescent="0.2">
      <c r="A106" t="s">
        <v>51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2019</v>
      </c>
    </row>
    <row r="107" spans="1:14" x14ac:dyDescent="0.2">
      <c r="A107" t="s">
        <v>19</v>
      </c>
      <c r="B107">
        <v>126528.3</v>
      </c>
      <c r="C107">
        <v>375942.93</v>
      </c>
      <c r="D107">
        <v>192854.8</v>
      </c>
      <c r="E107">
        <v>231015.3</v>
      </c>
      <c r="F107">
        <v>373973.32</v>
      </c>
      <c r="G107">
        <v>99084.800000000003</v>
      </c>
      <c r="H107">
        <v>464932.19</v>
      </c>
      <c r="I107">
        <v>1326632.6000000001</v>
      </c>
      <c r="J107">
        <v>82115.42</v>
      </c>
      <c r="K107">
        <v>434596.59</v>
      </c>
      <c r="L107">
        <v>123061.1</v>
      </c>
      <c r="M107">
        <v>1059572.72</v>
      </c>
      <c r="N107">
        <v>2019</v>
      </c>
    </row>
    <row r="108" spans="1:14" x14ac:dyDescent="0.2">
      <c r="A108" t="s">
        <v>70</v>
      </c>
      <c r="B108">
        <v>0</v>
      </c>
      <c r="C108">
        <v>0</v>
      </c>
      <c r="D108">
        <v>2610340786.3200002</v>
      </c>
      <c r="E108">
        <v>811973.2</v>
      </c>
      <c r="F108">
        <f>SUM(F109:F123)</f>
        <v>25069262.329999998</v>
      </c>
      <c r="G108">
        <f>SUM(G109:G123)</f>
        <v>1740227190.6600001</v>
      </c>
      <c r="H108">
        <f>SUM(H109:H123)</f>
        <v>121000</v>
      </c>
      <c r="I108">
        <f>SUM(I109:I123)</f>
        <v>1740247191</v>
      </c>
      <c r="J108">
        <v>870113595.33000004</v>
      </c>
      <c r="K108">
        <f>SUM(K109:K124)</f>
        <v>25000</v>
      </c>
      <c r="L108">
        <f>SUM(L109:L124)</f>
        <v>1740227191</v>
      </c>
      <c r="M108">
        <f>SUM(M109:M124)</f>
        <v>870659721.50999999</v>
      </c>
      <c r="N108">
        <v>2019</v>
      </c>
    </row>
    <row r="109" spans="1:14" x14ac:dyDescent="0.2">
      <c r="A109" t="s">
        <v>20</v>
      </c>
      <c r="B109">
        <v>0</v>
      </c>
      <c r="C109">
        <v>0</v>
      </c>
      <c r="D109">
        <v>0</v>
      </c>
      <c r="E109">
        <v>150000</v>
      </c>
      <c r="F109">
        <v>0</v>
      </c>
      <c r="G109">
        <v>0</v>
      </c>
      <c r="H109">
        <v>121000</v>
      </c>
      <c r="I109">
        <v>20000</v>
      </c>
      <c r="J109">
        <v>0</v>
      </c>
      <c r="K109">
        <v>25000</v>
      </c>
      <c r="L109">
        <v>0</v>
      </c>
      <c r="M109">
        <v>0</v>
      </c>
      <c r="N109">
        <v>2019</v>
      </c>
    </row>
    <row r="110" spans="1:14" x14ac:dyDescent="0.2">
      <c r="A110" t="s">
        <v>21</v>
      </c>
      <c r="B110">
        <v>0</v>
      </c>
      <c r="C110">
        <v>0</v>
      </c>
      <c r="D110">
        <v>2610340786.3200002</v>
      </c>
      <c r="E110">
        <v>0</v>
      </c>
      <c r="F110">
        <v>25069262.329999998</v>
      </c>
      <c r="G110">
        <v>1740227190.6600001</v>
      </c>
      <c r="H110">
        <v>0</v>
      </c>
      <c r="I110">
        <v>1740227191</v>
      </c>
      <c r="J110">
        <v>870113595.33000004</v>
      </c>
      <c r="K110">
        <v>0</v>
      </c>
      <c r="L110">
        <v>1740227191</v>
      </c>
      <c r="M110">
        <v>870113595.66999996</v>
      </c>
      <c r="N110">
        <v>2019</v>
      </c>
    </row>
    <row r="111" spans="1:14" x14ac:dyDescent="0.2">
      <c r="A111" t="s">
        <v>52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2019</v>
      </c>
    </row>
    <row r="112" spans="1:14" x14ac:dyDescent="0.2">
      <c r="A112" t="s">
        <v>53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2019</v>
      </c>
    </row>
    <row r="113" spans="1:14" x14ac:dyDescent="0.2">
      <c r="A113" t="s">
        <v>54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2019</v>
      </c>
    </row>
    <row r="114" spans="1:14" x14ac:dyDescent="0.2">
      <c r="A114" t="s">
        <v>55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2019</v>
      </c>
    </row>
    <row r="115" spans="1:14" x14ac:dyDescent="0.2">
      <c r="A115" t="s">
        <v>22</v>
      </c>
      <c r="B115">
        <v>0</v>
      </c>
      <c r="C115">
        <v>0</v>
      </c>
      <c r="D115">
        <v>0</v>
      </c>
      <c r="E115">
        <v>661973.19999999995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546125.84</v>
      </c>
      <c r="N115">
        <v>2019</v>
      </c>
    </row>
    <row r="116" spans="1:14" x14ac:dyDescent="0.2">
      <c r="A116" t="s">
        <v>56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2019</v>
      </c>
    </row>
    <row r="117" spans="1:14" x14ac:dyDescent="0.2">
      <c r="A117" t="s">
        <v>71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2019</v>
      </c>
    </row>
    <row r="118" spans="1:14" x14ac:dyDescent="0.2">
      <c r="A118" t="s">
        <v>44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2019</v>
      </c>
    </row>
    <row r="119" spans="1:14" x14ac:dyDescent="0.2">
      <c r="A119" t="s">
        <v>45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2019</v>
      </c>
    </row>
    <row r="120" spans="1:14" x14ac:dyDescent="0.2">
      <c r="A120" t="s">
        <v>46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2019</v>
      </c>
    </row>
    <row r="121" spans="1:14" x14ac:dyDescent="0.2">
      <c r="A121" t="s">
        <v>47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2019</v>
      </c>
    </row>
    <row r="122" spans="1:14" x14ac:dyDescent="0.2">
      <c r="A122" t="s">
        <v>48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2019</v>
      </c>
    </row>
    <row r="123" spans="1:14" x14ac:dyDescent="0.2">
      <c r="A123" t="s">
        <v>49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2019</v>
      </c>
    </row>
    <row r="124" spans="1:14" x14ac:dyDescent="0.2">
      <c r="A124" t="s">
        <v>57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2019</v>
      </c>
    </row>
    <row r="125" spans="1:14" x14ac:dyDescent="0.2">
      <c r="A125" t="s">
        <v>72</v>
      </c>
      <c r="B125">
        <v>0</v>
      </c>
      <c r="C125">
        <v>479341.96</v>
      </c>
      <c r="D125">
        <v>313022.34000000003</v>
      </c>
      <c r="E125">
        <v>948066.9</v>
      </c>
      <c r="F125">
        <v>421914.69</v>
      </c>
      <c r="G125">
        <f>G126+G133</f>
        <v>236427.48</v>
      </c>
      <c r="H125">
        <f>H126+H133</f>
        <v>2094749.52</v>
      </c>
      <c r="I125">
        <v>0</v>
      </c>
      <c r="J125">
        <v>0</v>
      </c>
      <c r="K125">
        <f>SUM(K126:K133)</f>
        <v>1621014.96</v>
      </c>
      <c r="L125">
        <f>SUM(L126:L133)</f>
        <v>632036.82999999996</v>
      </c>
      <c r="M125">
        <f>SUM(M126:M133)</f>
        <v>6843298.5499999998</v>
      </c>
      <c r="N125">
        <v>2019</v>
      </c>
    </row>
    <row r="126" spans="1:14" x14ac:dyDescent="0.2">
      <c r="A126" t="s">
        <v>23</v>
      </c>
      <c r="B126">
        <v>0</v>
      </c>
      <c r="C126">
        <v>479341.96</v>
      </c>
      <c r="D126">
        <v>24846</v>
      </c>
      <c r="E126">
        <v>93990</v>
      </c>
      <c r="F126">
        <v>107321</v>
      </c>
      <c r="G126">
        <v>0</v>
      </c>
      <c r="H126">
        <v>13752.19</v>
      </c>
      <c r="I126">
        <v>0</v>
      </c>
      <c r="J126">
        <v>0</v>
      </c>
      <c r="K126">
        <v>528131.18000000005</v>
      </c>
      <c r="L126">
        <v>632036.82999999996</v>
      </c>
      <c r="M126">
        <v>6520581.71</v>
      </c>
      <c r="N126">
        <v>2019</v>
      </c>
    </row>
    <row r="127" spans="1:14" x14ac:dyDescent="0.2">
      <c r="A127" t="s">
        <v>61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2019</v>
      </c>
    </row>
    <row r="128" spans="1:14" x14ac:dyDescent="0.2">
      <c r="A128" t="s">
        <v>62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2019</v>
      </c>
    </row>
    <row r="129" spans="1:14" x14ac:dyDescent="0.2">
      <c r="A129" t="s">
        <v>63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2019</v>
      </c>
    </row>
    <row r="130" spans="1:14" x14ac:dyDescent="0.2">
      <c r="A130" t="s">
        <v>64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38722.699999999997</v>
      </c>
      <c r="N130">
        <v>2019</v>
      </c>
    </row>
    <row r="131" spans="1:14" x14ac:dyDescent="0.2">
      <c r="A131" t="s">
        <v>58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2019</v>
      </c>
    </row>
    <row r="132" spans="1:14" x14ac:dyDescent="0.2">
      <c r="A132" t="s">
        <v>59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2019</v>
      </c>
    </row>
    <row r="133" spans="1:14" x14ac:dyDescent="0.2">
      <c r="A133" t="s">
        <v>24</v>
      </c>
      <c r="B133">
        <v>0</v>
      </c>
      <c r="C133">
        <v>0</v>
      </c>
      <c r="D133">
        <v>288176.34000000003</v>
      </c>
      <c r="E133">
        <v>854076.9</v>
      </c>
      <c r="F133">
        <v>314593.69</v>
      </c>
      <c r="G133">
        <v>236427.48</v>
      </c>
      <c r="H133">
        <v>2080997.33</v>
      </c>
      <c r="I133">
        <v>0</v>
      </c>
      <c r="J133">
        <v>0</v>
      </c>
      <c r="K133">
        <v>1092883.78</v>
      </c>
      <c r="L133">
        <v>0</v>
      </c>
      <c r="M133">
        <v>283994.14</v>
      </c>
      <c r="N133">
        <v>2019</v>
      </c>
    </row>
    <row r="134" spans="1:14" x14ac:dyDescent="0.2">
      <c r="A134" t="s">
        <v>65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2019</v>
      </c>
    </row>
    <row r="135" spans="1:14" x14ac:dyDescent="0.2">
      <c r="A135" t="s">
        <v>73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2019</v>
      </c>
    </row>
    <row r="136" spans="1:14" x14ac:dyDescent="0.2">
      <c r="A136" t="s">
        <v>26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2019</v>
      </c>
    </row>
    <row r="137" spans="1:14" x14ac:dyDescent="0.2">
      <c r="A137" t="s">
        <v>27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2019</v>
      </c>
    </row>
    <row r="138" spans="1:14" x14ac:dyDescent="0.2">
      <c r="A138" t="s">
        <v>28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2019</v>
      </c>
    </row>
    <row r="139" spans="1:14" ht="15" customHeight="1" x14ac:dyDescent="0.2">
      <c r="A139" t="s">
        <v>29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2019</v>
      </c>
    </row>
    <row r="140" spans="1:14" x14ac:dyDescent="0.2">
      <c r="A140" t="s">
        <v>74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2019</v>
      </c>
    </row>
    <row r="141" spans="1:14" x14ac:dyDescent="0.2">
      <c r="A141" t="s">
        <v>30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2019</v>
      </c>
    </row>
    <row r="142" spans="1:14" x14ac:dyDescent="0.2">
      <c r="A142" t="s">
        <v>31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2019</v>
      </c>
    </row>
    <row r="143" spans="1:14" x14ac:dyDescent="0.2">
      <c r="A143" t="s">
        <v>32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2019</v>
      </c>
    </row>
    <row r="144" spans="1:14" x14ac:dyDescent="0.2">
      <c r="A144" t="s">
        <v>33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2019</v>
      </c>
    </row>
    <row r="145" spans="1:14" x14ac:dyDescent="0.2">
      <c r="A145" t="s">
        <v>34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2019</v>
      </c>
    </row>
    <row r="146" spans="1:14" x14ac:dyDescent="0.2">
      <c r="A146" t="s">
        <v>75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2019</v>
      </c>
    </row>
    <row r="147" spans="1:14" x14ac:dyDescent="0.2">
      <c r="A147" t="s">
        <v>35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2019</v>
      </c>
    </row>
    <row r="148" spans="1:14" x14ac:dyDescent="0.2">
      <c r="A148" t="s">
        <v>36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2019</v>
      </c>
    </row>
    <row r="149" spans="1:14" x14ac:dyDescent="0.2">
      <c r="A149" t="s">
        <v>37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2019</v>
      </c>
    </row>
    <row r="150" spans="1:14" x14ac:dyDescent="0.2">
      <c r="A150" t="s">
        <v>38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2019</v>
      </c>
    </row>
    <row r="151" spans="1:14" x14ac:dyDescent="0.2">
      <c r="A151" t="s">
        <v>76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2019</v>
      </c>
    </row>
    <row r="152" spans="1:14" x14ac:dyDescent="0.2">
      <c r="A152" t="s">
        <v>77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2019</v>
      </c>
    </row>
    <row r="153" spans="1:14" x14ac:dyDescent="0.2">
      <c r="A153" t="s">
        <v>39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2019</v>
      </c>
    </row>
    <row r="154" spans="1:14" x14ac:dyDescent="0.2">
      <c r="A154" t="s">
        <v>40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2019</v>
      </c>
    </row>
    <row r="155" spans="1:14" x14ac:dyDescent="0.2">
      <c r="A155" t="s">
        <v>78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2019</v>
      </c>
    </row>
    <row r="156" spans="1:14" x14ac:dyDescent="0.2">
      <c r="A156" t="s">
        <v>41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2019</v>
      </c>
    </row>
    <row r="157" spans="1:14" x14ac:dyDescent="0.2">
      <c r="A157" t="s">
        <v>42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2019</v>
      </c>
    </row>
    <row r="158" spans="1:14" x14ac:dyDescent="0.2">
      <c r="A158" t="s">
        <v>79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2019</v>
      </c>
    </row>
    <row r="159" spans="1:14" x14ac:dyDescent="0.2">
      <c r="A159" t="s">
        <v>43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2019</v>
      </c>
    </row>
    <row r="160" spans="1:14" x14ac:dyDescent="0.2">
      <c r="A160" t="s">
        <v>67</v>
      </c>
      <c r="B160" t="s">
        <v>66</v>
      </c>
      <c r="C160" t="s">
        <v>66</v>
      </c>
      <c r="D160" t="s">
        <v>66</v>
      </c>
      <c r="E160" t="s">
        <v>66</v>
      </c>
      <c r="F160" t="s">
        <v>66</v>
      </c>
      <c r="G160" t="s">
        <v>66</v>
      </c>
      <c r="H160" t="s">
        <v>66</v>
      </c>
      <c r="I160" t="s">
        <v>66</v>
      </c>
      <c r="J160" t="s">
        <v>66</v>
      </c>
      <c r="K160" t="s">
        <v>66</v>
      </c>
      <c r="L160" t="s">
        <v>66</v>
      </c>
      <c r="M160" t="s">
        <v>66</v>
      </c>
      <c r="N160">
        <v>2020</v>
      </c>
    </row>
    <row r="161" spans="1:14" x14ac:dyDescent="0.2">
      <c r="A161" t="s">
        <v>68</v>
      </c>
      <c r="B161">
        <f>B162+B163+B164+B165+B166</f>
        <v>108392373.2</v>
      </c>
      <c r="C161">
        <f t="shared" ref="C161:I161" si="6">C162+C163+C164+C165+C166</f>
        <v>6470649.6399999997</v>
      </c>
      <c r="D161">
        <f t="shared" si="6"/>
        <v>7302103.9200000009</v>
      </c>
      <c r="E161">
        <f t="shared" si="6"/>
        <v>6764737.2700000005</v>
      </c>
      <c r="F161">
        <f t="shared" si="6"/>
        <v>6648111.9500000002</v>
      </c>
      <c r="G161">
        <f t="shared" si="6"/>
        <v>7278000.4100000001</v>
      </c>
      <c r="H161">
        <f t="shared" si="6"/>
        <v>11739014.83</v>
      </c>
      <c r="I161">
        <f t="shared" si="6"/>
        <v>7585540</v>
      </c>
      <c r="J161">
        <v>6400794.4299999997</v>
      </c>
      <c r="K161">
        <f t="shared" ref="K161:M161" si="7">K162+K163+K164+K165+K166</f>
        <v>7125851.21</v>
      </c>
      <c r="L161">
        <f t="shared" si="7"/>
        <v>20628991.300000001</v>
      </c>
      <c r="M161">
        <f t="shared" si="7"/>
        <v>13967851.209999999</v>
      </c>
      <c r="N161">
        <v>2020</v>
      </c>
    </row>
    <row r="162" spans="1:14" x14ac:dyDescent="0.2">
      <c r="A162" t="s">
        <v>0</v>
      </c>
      <c r="B162">
        <v>77535250</v>
      </c>
      <c r="C162">
        <v>5585213.3300000001</v>
      </c>
      <c r="D162">
        <v>5619791.5800000001</v>
      </c>
      <c r="E162">
        <v>5855280</v>
      </c>
      <c r="F162">
        <v>5739958.6299999999</v>
      </c>
      <c r="G162">
        <v>5633080</v>
      </c>
      <c r="H162">
        <v>5558080</v>
      </c>
      <c r="I162">
        <v>5608264.5899999999</v>
      </c>
      <c r="J162">
        <v>5513080</v>
      </c>
      <c r="K162">
        <v>5480413</v>
      </c>
      <c r="L162">
        <v>12855558.609999999</v>
      </c>
      <c r="M162">
        <v>11684693.939999999</v>
      </c>
      <c r="N162">
        <v>2020</v>
      </c>
    </row>
    <row r="163" spans="1:14" x14ac:dyDescent="0.2">
      <c r="A163" t="s">
        <v>1</v>
      </c>
      <c r="B163">
        <v>13288803.199999999</v>
      </c>
      <c r="C163">
        <v>110561.42</v>
      </c>
      <c r="D163">
        <v>119565.94</v>
      </c>
      <c r="E163">
        <v>120277.95</v>
      </c>
      <c r="F163">
        <v>109800</v>
      </c>
      <c r="G163">
        <v>113318.69</v>
      </c>
      <c r="H163">
        <v>5396459.4199999999</v>
      </c>
      <c r="I163">
        <v>104800</v>
      </c>
      <c r="J163">
        <v>110119.52</v>
      </c>
      <c r="K163">
        <v>317098.57</v>
      </c>
      <c r="L163">
        <v>5407231.6900000004</v>
      </c>
      <c r="M163">
        <v>123400</v>
      </c>
      <c r="N163">
        <v>2020</v>
      </c>
    </row>
    <row r="164" spans="1:14" x14ac:dyDescent="0.2">
      <c r="A164" t="s">
        <v>2</v>
      </c>
      <c r="B164">
        <v>6859894</v>
      </c>
      <c r="C164">
        <v>0</v>
      </c>
      <c r="D164">
        <v>744000</v>
      </c>
      <c r="E164">
        <v>0</v>
      </c>
      <c r="F164">
        <v>0</v>
      </c>
      <c r="G164">
        <v>736000</v>
      </c>
      <c r="H164">
        <v>0</v>
      </c>
      <c r="I164">
        <v>1088000</v>
      </c>
      <c r="J164">
        <v>0</v>
      </c>
      <c r="K164">
        <v>557970</v>
      </c>
      <c r="L164">
        <v>1407120</v>
      </c>
      <c r="M164">
        <v>626340</v>
      </c>
      <c r="N164">
        <v>2020</v>
      </c>
    </row>
    <row r="165" spans="1:14" x14ac:dyDescent="0.2">
      <c r="A165" t="s">
        <v>3</v>
      </c>
      <c r="B165">
        <v>197500</v>
      </c>
      <c r="C165">
        <v>0</v>
      </c>
      <c r="D165">
        <v>57500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2020</v>
      </c>
    </row>
    <row r="166" spans="1:14" x14ac:dyDescent="0.2">
      <c r="A166" t="s">
        <v>4</v>
      </c>
      <c r="B166">
        <v>10510926</v>
      </c>
      <c r="C166">
        <v>774874.89</v>
      </c>
      <c r="D166">
        <v>761246.4</v>
      </c>
      <c r="E166">
        <v>789179.32</v>
      </c>
      <c r="F166">
        <v>798353.32</v>
      </c>
      <c r="G166">
        <v>795601.72</v>
      </c>
      <c r="H166">
        <v>784475.41</v>
      </c>
      <c r="I166">
        <v>784475.41</v>
      </c>
      <c r="J166">
        <v>777594.91</v>
      </c>
      <c r="K166">
        <v>770369.64</v>
      </c>
      <c r="L166">
        <v>959081</v>
      </c>
      <c r="M166">
        <v>1533417.27</v>
      </c>
      <c r="N166">
        <v>2020</v>
      </c>
    </row>
    <row r="167" spans="1:14" x14ac:dyDescent="0.2">
      <c r="A167" t="s">
        <v>69</v>
      </c>
      <c r="B167">
        <f>B168+B169+B170+B171+B172+B173+B174+B175+B176</f>
        <v>67119801</v>
      </c>
      <c r="C167">
        <f>C168+C169+C170+C171+C172+C173+C174+C175+C176</f>
        <v>5005098.8699999992</v>
      </c>
      <c r="D167">
        <f>D168+D169+D170+D171+D172+D173+D174+D175+D176</f>
        <v>3278193.2800000003</v>
      </c>
      <c r="E167">
        <f>E168+E169+E170+E171+E172+E173+E174+E175+E176</f>
        <v>4637949.38</v>
      </c>
      <c r="F167">
        <f>F168+F169+F170+F171+F172+F173+F174+F175+F176</f>
        <v>2581320.83</v>
      </c>
      <c r="G167">
        <f t="shared" ref="G167:I167" si="8">G168+G169+G170+G171+G172+G173+G174+G175+G176</f>
        <v>3713787.8899999997</v>
      </c>
      <c r="H167">
        <f t="shared" si="8"/>
        <v>6683441.9299999997</v>
      </c>
      <c r="I167">
        <f t="shared" si="8"/>
        <v>4248445.3099999996</v>
      </c>
      <c r="J167">
        <v>3793660.81</v>
      </c>
      <c r="K167">
        <f t="shared" ref="K167:M167" si="9">K168+K169+K170+K171+K172+K173+K174+K175+K176</f>
        <v>5433114.3399999999</v>
      </c>
      <c r="L167">
        <f t="shared" si="9"/>
        <v>3144977.49</v>
      </c>
      <c r="M167">
        <f t="shared" si="9"/>
        <v>15414848.250000002</v>
      </c>
      <c r="N167">
        <v>2020</v>
      </c>
    </row>
    <row r="168" spans="1:14" x14ac:dyDescent="0.2">
      <c r="A168" t="s">
        <v>5</v>
      </c>
      <c r="B168">
        <v>13556076</v>
      </c>
      <c r="C168">
        <v>786102.34</v>
      </c>
      <c r="D168">
        <v>950424.3</v>
      </c>
      <c r="E168">
        <v>691790.69</v>
      </c>
      <c r="F168">
        <v>1066884.8500000001</v>
      </c>
      <c r="G168">
        <v>897794.66</v>
      </c>
      <c r="H168">
        <v>1153759.49</v>
      </c>
      <c r="I168">
        <v>865250.54</v>
      </c>
      <c r="J168">
        <v>1015001.74</v>
      </c>
      <c r="K168">
        <v>1082863.93</v>
      </c>
      <c r="L168">
        <v>1165254.83</v>
      </c>
      <c r="M168">
        <v>2782643.77</v>
      </c>
      <c r="N168">
        <v>2020</v>
      </c>
    </row>
    <row r="169" spans="1:14" x14ac:dyDescent="0.2">
      <c r="A169" t="s">
        <v>6</v>
      </c>
      <c r="B169">
        <v>2520750</v>
      </c>
      <c r="C169">
        <v>12626</v>
      </c>
      <c r="D169">
        <v>66807.509999999995</v>
      </c>
      <c r="E169">
        <v>0</v>
      </c>
      <c r="F169">
        <v>53993.14</v>
      </c>
      <c r="G169">
        <v>169041.49</v>
      </c>
      <c r="H169">
        <v>694717.24</v>
      </c>
      <c r="I169">
        <v>132079.88</v>
      </c>
      <c r="J169">
        <v>35341.24</v>
      </c>
      <c r="K169">
        <v>126162.06</v>
      </c>
      <c r="L169">
        <v>103732.03</v>
      </c>
      <c r="M169">
        <v>670764.06000000006</v>
      </c>
      <c r="N169">
        <v>2020</v>
      </c>
    </row>
    <row r="170" spans="1:14" x14ac:dyDescent="0.2">
      <c r="A170" t="s">
        <v>7</v>
      </c>
      <c r="B170">
        <v>120000</v>
      </c>
      <c r="C170">
        <v>0</v>
      </c>
      <c r="D170">
        <v>6900</v>
      </c>
      <c r="E170">
        <v>3450</v>
      </c>
      <c r="F170">
        <v>0</v>
      </c>
      <c r="G170">
        <v>0</v>
      </c>
      <c r="H170">
        <v>2400</v>
      </c>
      <c r="I170">
        <v>1500</v>
      </c>
      <c r="J170">
        <v>1800</v>
      </c>
      <c r="K170">
        <v>0</v>
      </c>
      <c r="L170">
        <v>3900</v>
      </c>
      <c r="M170">
        <v>0</v>
      </c>
      <c r="N170">
        <v>2020</v>
      </c>
    </row>
    <row r="171" spans="1:14" x14ac:dyDescent="0.2">
      <c r="A171" t="s">
        <v>8</v>
      </c>
      <c r="B171">
        <v>225000</v>
      </c>
      <c r="C171">
        <v>1200</v>
      </c>
      <c r="D171">
        <v>1600</v>
      </c>
      <c r="E171">
        <v>400</v>
      </c>
      <c r="F171">
        <v>0</v>
      </c>
      <c r="G171">
        <v>800</v>
      </c>
      <c r="H171">
        <v>800</v>
      </c>
      <c r="I171">
        <v>400</v>
      </c>
      <c r="J171">
        <v>800</v>
      </c>
      <c r="K171">
        <v>0</v>
      </c>
      <c r="L171">
        <v>2000</v>
      </c>
      <c r="M171">
        <v>4800</v>
      </c>
      <c r="N171">
        <v>2020</v>
      </c>
    </row>
    <row r="172" spans="1:14" x14ac:dyDescent="0.2">
      <c r="A172" t="s">
        <v>9</v>
      </c>
      <c r="B172">
        <v>7230382</v>
      </c>
      <c r="C172">
        <v>561110.61</v>
      </c>
      <c r="D172">
        <v>508179.26</v>
      </c>
      <c r="E172">
        <v>508179.26</v>
      </c>
      <c r="F172">
        <v>508179.26</v>
      </c>
      <c r="G172">
        <v>423236.33</v>
      </c>
      <c r="H172">
        <v>795675.69</v>
      </c>
      <c r="I172">
        <v>552992.85</v>
      </c>
      <c r="J172">
        <v>438141.59</v>
      </c>
      <c r="K172">
        <v>723074.33</v>
      </c>
      <c r="L172">
        <v>14905.26</v>
      </c>
      <c r="M172">
        <v>8953146.1600000001</v>
      </c>
      <c r="N172">
        <v>2020</v>
      </c>
    </row>
    <row r="173" spans="1:14" x14ac:dyDescent="0.2">
      <c r="A173" t="s">
        <v>10</v>
      </c>
      <c r="B173">
        <v>1989095</v>
      </c>
      <c r="C173">
        <v>1345402.6</v>
      </c>
      <c r="D173">
        <v>34691.370000000003</v>
      </c>
      <c r="E173">
        <v>33570.42</v>
      </c>
      <c r="F173">
        <v>0</v>
      </c>
      <c r="G173">
        <v>35065.019999999997</v>
      </c>
      <c r="H173">
        <v>35065.019999999997</v>
      </c>
      <c r="I173">
        <v>35438.57</v>
      </c>
      <c r="J173">
        <v>35123.040000000001</v>
      </c>
      <c r="K173">
        <v>34749.39</v>
      </c>
      <c r="L173">
        <v>34002.080000000002</v>
      </c>
      <c r="M173">
        <v>33254.800000000003</v>
      </c>
      <c r="N173">
        <v>2020</v>
      </c>
    </row>
    <row r="174" spans="1:14" x14ac:dyDescent="0.2">
      <c r="A174" t="s">
        <v>60</v>
      </c>
      <c r="B174">
        <v>1689676</v>
      </c>
      <c r="C174">
        <v>101391.54</v>
      </c>
      <c r="D174">
        <v>42343.99</v>
      </c>
      <c r="E174">
        <v>1680344.36</v>
      </c>
      <c r="F174">
        <v>0</v>
      </c>
      <c r="G174">
        <v>94813</v>
      </c>
      <c r="H174">
        <v>1891691.02</v>
      </c>
      <c r="I174">
        <v>144312.46</v>
      </c>
      <c r="J174">
        <v>102782.59</v>
      </c>
      <c r="K174">
        <v>-25257.86</v>
      </c>
      <c r="L174">
        <v>444865.76</v>
      </c>
      <c r="M174">
        <v>158953.24</v>
      </c>
      <c r="N174">
        <v>2020</v>
      </c>
    </row>
    <row r="175" spans="1:14" x14ac:dyDescent="0.2">
      <c r="A175" t="s">
        <v>11</v>
      </c>
      <c r="B175">
        <v>35368822</v>
      </c>
      <c r="C175">
        <v>2160508.7799999998</v>
      </c>
      <c r="D175">
        <v>1085719.25</v>
      </c>
      <c r="E175">
        <v>1489123.45</v>
      </c>
      <c r="F175">
        <v>923164.78</v>
      </c>
      <c r="G175">
        <v>2074717.89</v>
      </c>
      <c r="H175">
        <v>2109333.4700000002</v>
      </c>
      <c r="I175">
        <v>2012540.21</v>
      </c>
      <c r="J175">
        <v>2155230.61</v>
      </c>
      <c r="K175">
        <v>2387594.73</v>
      </c>
      <c r="L175">
        <v>1376317.53</v>
      </c>
      <c r="M175">
        <v>2811286.22</v>
      </c>
      <c r="N175">
        <v>2020</v>
      </c>
    </row>
    <row r="176" spans="1:14" x14ac:dyDescent="0.2">
      <c r="A176" t="s">
        <v>12</v>
      </c>
      <c r="B176">
        <v>4420000</v>
      </c>
      <c r="C176">
        <v>36757</v>
      </c>
      <c r="D176">
        <v>581527.6</v>
      </c>
      <c r="E176">
        <v>231091.20000000001</v>
      </c>
      <c r="F176">
        <v>29098.799999999999</v>
      </c>
      <c r="G176">
        <v>18319.5</v>
      </c>
      <c r="H176">
        <v>0</v>
      </c>
      <c r="I176">
        <v>503930.8</v>
      </c>
      <c r="J176">
        <v>9440</v>
      </c>
      <c r="K176">
        <v>1103927.76</v>
      </c>
      <c r="L176">
        <v>0</v>
      </c>
      <c r="M176">
        <v>0</v>
      </c>
      <c r="N176">
        <v>2020</v>
      </c>
    </row>
    <row r="177" spans="1:14" x14ac:dyDescent="0.2">
      <c r="A177" t="s">
        <v>80</v>
      </c>
      <c r="B177">
        <f>B178+B179+B180+B181+B182+B183+B184+B185+B186</f>
        <v>10645704</v>
      </c>
      <c r="C177">
        <f>C178+C179+C180+C181+C182+C183+C184+C185+C186</f>
        <v>786351.86</v>
      </c>
      <c r="D177">
        <f>D178+D179+D180+D181+D182+D183+D184+D185+D186</f>
        <v>737230.38</v>
      </c>
      <c r="E177">
        <f>E178+E179+E180+E181+E182+E183+E184+E185+E186</f>
        <v>512502.94</v>
      </c>
      <c r="F177">
        <f>F178+F179+F180+F181+F182+F183+F184+F185+F186</f>
        <v>866020.32000000007</v>
      </c>
      <c r="G177">
        <f t="shared" ref="G177:I177" si="10">G178+G179+G180+G181+G182+G183+G184+G185+G186</f>
        <v>783395.42</v>
      </c>
      <c r="H177">
        <f t="shared" si="10"/>
        <v>748311.69</v>
      </c>
      <c r="I177">
        <f t="shared" si="10"/>
        <v>2108081.5700000003</v>
      </c>
      <c r="J177">
        <v>480006.26</v>
      </c>
      <c r="K177">
        <f t="shared" ref="K177:M177" si="11">K178+K179+K180+K181+K182+K183+K184+K185+K186</f>
        <v>1630309.85</v>
      </c>
      <c r="L177">
        <f t="shared" si="11"/>
        <v>191064.15</v>
      </c>
      <c r="M177">
        <f t="shared" si="11"/>
        <v>2509776.31</v>
      </c>
      <c r="N177">
        <v>2020</v>
      </c>
    </row>
    <row r="178" spans="1:14" x14ac:dyDescent="0.2">
      <c r="A178" t="s">
        <v>13</v>
      </c>
      <c r="B178">
        <v>820000</v>
      </c>
      <c r="C178">
        <v>95108.86</v>
      </c>
      <c r="D178">
        <v>11357.85</v>
      </c>
      <c r="E178">
        <v>42502.879999999997</v>
      </c>
      <c r="F178">
        <v>0</v>
      </c>
      <c r="G178">
        <v>33331.9</v>
      </c>
      <c r="H178">
        <v>6180</v>
      </c>
      <c r="I178">
        <v>37369.65</v>
      </c>
      <c r="J178">
        <v>67956.679999999993</v>
      </c>
      <c r="K178">
        <v>37219.589999999997</v>
      </c>
      <c r="L178">
        <v>79554.149999999994</v>
      </c>
      <c r="M178">
        <v>247540.51</v>
      </c>
      <c r="N178">
        <v>2020</v>
      </c>
    </row>
    <row r="179" spans="1:14" x14ac:dyDescent="0.2">
      <c r="A179" t="s">
        <v>14</v>
      </c>
      <c r="B179">
        <v>125000</v>
      </c>
      <c r="C179">
        <v>0</v>
      </c>
      <c r="D179">
        <v>16638</v>
      </c>
      <c r="E179">
        <v>0</v>
      </c>
      <c r="F179">
        <v>0</v>
      </c>
      <c r="G179">
        <v>211696.92</v>
      </c>
      <c r="H179">
        <v>38940</v>
      </c>
      <c r="I179">
        <v>0</v>
      </c>
      <c r="J179">
        <v>0</v>
      </c>
      <c r="K179">
        <v>928388.3</v>
      </c>
      <c r="L179">
        <v>2310</v>
      </c>
      <c r="M179">
        <v>0</v>
      </c>
      <c r="N179">
        <v>2020</v>
      </c>
    </row>
    <row r="180" spans="1:14" x14ac:dyDescent="0.2">
      <c r="A180" t="s">
        <v>15</v>
      </c>
      <c r="B180">
        <v>52500</v>
      </c>
      <c r="C180">
        <v>5000</v>
      </c>
      <c r="D180">
        <v>0</v>
      </c>
      <c r="E180">
        <v>0</v>
      </c>
      <c r="F180">
        <v>0</v>
      </c>
      <c r="G180">
        <v>4382</v>
      </c>
      <c r="H180">
        <v>6900</v>
      </c>
      <c r="I180">
        <v>0</v>
      </c>
      <c r="J180">
        <v>6200</v>
      </c>
      <c r="K180">
        <v>0</v>
      </c>
      <c r="L180">
        <v>0</v>
      </c>
      <c r="M180">
        <v>8650</v>
      </c>
      <c r="N180">
        <v>2020</v>
      </c>
    </row>
    <row r="181" spans="1:14" x14ac:dyDescent="0.2">
      <c r="A181" t="s">
        <v>50</v>
      </c>
      <c r="B181">
        <v>5000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5014.8500000000004</v>
      </c>
      <c r="J181">
        <v>0</v>
      </c>
      <c r="K181">
        <v>-2446.09</v>
      </c>
      <c r="L181">
        <v>0</v>
      </c>
      <c r="M181">
        <v>19080.900000000001</v>
      </c>
      <c r="N181">
        <v>2020</v>
      </c>
    </row>
    <row r="182" spans="1:14" x14ac:dyDescent="0.2">
      <c r="A182" t="s">
        <v>16</v>
      </c>
      <c r="B182">
        <v>75000</v>
      </c>
      <c r="C182">
        <v>0</v>
      </c>
      <c r="D182">
        <v>32800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109200</v>
      </c>
      <c r="M182">
        <v>17257.5</v>
      </c>
      <c r="N182">
        <v>2020</v>
      </c>
    </row>
    <row r="183" spans="1:14" x14ac:dyDescent="0.2">
      <c r="A183" t="s">
        <v>17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2020</v>
      </c>
    </row>
    <row r="184" spans="1:14" x14ac:dyDescent="0.2">
      <c r="A184" t="s">
        <v>18</v>
      </c>
      <c r="B184">
        <v>4630000</v>
      </c>
      <c r="C184">
        <v>350000</v>
      </c>
      <c r="D184">
        <v>384732</v>
      </c>
      <c r="E184">
        <v>470000.06</v>
      </c>
      <c r="F184">
        <v>370000</v>
      </c>
      <c r="G184">
        <v>408350</v>
      </c>
      <c r="H184">
        <v>370000</v>
      </c>
      <c r="I184">
        <v>370000</v>
      </c>
      <c r="J184">
        <v>370000</v>
      </c>
      <c r="K184">
        <v>0</v>
      </c>
      <c r="L184">
        <v>0</v>
      </c>
      <c r="M184">
        <v>2120000</v>
      </c>
      <c r="N184">
        <v>2020</v>
      </c>
    </row>
    <row r="185" spans="1:14" x14ac:dyDescent="0.2">
      <c r="A185" t="s">
        <v>51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2020</v>
      </c>
    </row>
    <row r="186" spans="1:14" x14ac:dyDescent="0.2">
      <c r="A186" t="s">
        <v>19</v>
      </c>
      <c r="B186">
        <v>4938204</v>
      </c>
      <c r="C186">
        <v>336243</v>
      </c>
      <c r="D186">
        <v>291702.53000000003</v>
      </c>
      <c r="E186">
        <v>0</v>
      </c>
      <c r="F186">
        <v>496020.32</v>
      </c>
      <c r="G186">
        <v>125634.6</v>
      </c>
      <c r="H186">
        <v>326291.69</v>
      </c>
      <c r="I186">
        <v>1695697.07</v>
      </c>
      <c r="J186">
        <v>35849.58</v>
      </c>
      <c r="K186">
        <v>667148.05000000005</v>
      </c>
      <c r="L186">
        <v>0</v>
      </c>
      <c r="M186">
        <v>97247.4</v>
      </c>
      <c r="N186">
        <v>2020</v>
      </c>
    </row>
    <row r="187" spans="1:14" x14ac:dyDescent="0.2">
      <c r="A187" t="s">
        <v>70</v>
      </c>
      <c r="B187">
        <f>B188+B189+B190+B191+B192+B193+B194</f>
        <v>11162815815</v>
      </c>
      <c r="C187">
        <f>C188+C189+C190+C191+C192+C193+C194</f>
        <v>564390</v>
      </c>
      <c r="D187">
        <f>D188+D189+D190+D191+D192+D193+D194</f>
        <v>1885867980.3899999</v>
      </c>
      <c r="E187">
        <v>0</v>
      </c>
      <c r="F187">
        <v>0</v>
      </c>
      <c r="G187">
        <f t="shared" ref="G187:I187" si="12">G188+G189+G190+G191+G192+G193+G194</f>
        <v>3695385119.6500001</v>
      </c>
      <c r="H187">
        <f t="shared" si="12"/>
        <v>930113595.33000004</v>
      </c>
      <c r="I187">
        <f t="shared" si="12"/>
        <v>930290223.6500001</v>
      </c>
      <c r="J187">
        <v>930113595.33000004</v>
      </c>
      <c r="K187">
        <v>0</v>
      </c>
      <c r="L187">
        <f t="shared" ref="L187:M187" si="13">L188+L189+L190+L191+L192+L193+L194</f>
        <v>1860227191.3199999</v>
      </c>
      <c r="M187">
        <f t="shared" si="13"/>
        <v>930663595.05999994</v>
      </c>
      <c r="N187">
        <v>2020</v>
      </c>
    </row>
    <row r="188" spans="1:14" x14ac:dyDescent="0.2">
      <c r="A188" t="s">
        <v>20</v>
      </c>
      <c r="B188">
        <v>250000</v>
      </c>
      <c r="C188">
        <v>30000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550000</v>
      </c>
      <c r="N188">
        <v>2020</v>
      </c>
    </row>
    <row r="189" spans="1:14" x14ac:dyDescent="0.2">
      <c r="A189" t="s">
        <v>21</v>
      </c>
      <c r="B189">
        <v>11161363152</v>
      </c>
      <c r="C189">
        <v>0</v>
      </c>
      <c r="D189">
        <v>1885296453.3199999</v>
      </c>
      <c r="E189">
        <v>0</v>
      </c>
      <c r="F189">
        <v>0</v>
      </c>
      <c r="G189">
        <v>3695385119.6500001</v>
      </c>
      <c r="H189">
        <v>930113595.33000004</v>
      </c>
      <c r="I189">
        <v>930113595.33000004</v>
      </c>
      <c r="J189">
        <v>930113595.33000004</v>
      </c>
      <c r="K189">
        <v>0</v>
      </c>
      <c r="L189">
        <v>1860227191.3199999</v>
      </c>
      <c r="M189">
        <v>930113595.05999994</v>
      </c>
      <c r="N189">
        <v>2020</v>
      </c>
    </row>
    <row r="190" spans="1:14" x14ac:dyDescent="0.2">
      <c r="A190" t="s">
        <v>52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2020</v>
      </c>
    </row>
    <row r="191" spans="1:14" x14ac:dyDescent="0.2">
      <c r="A191" t="s">
        <v>53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2020</v>
      </c>
    </row>
    <row r="192" spans="1:14" x14ac:dyDescent="0.2">
      <c r="A192" t="s">
        <v>54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2020</v>
      </c>
    </row>
    <row r="193" spans="1:14" x14ac:dyDescent="0.2">
      <c r="A193" t="s">
        <v>55</v>
      </c>
      <c r="B193">
        <v>1202663</v>
      </c>
      <c r="C193">
        <v>534390</v>
      </c>
      <c r="D193">
        <v>571527.06999999995</v>
      </c>
      <c r="E193">
        <v>0</v>
      </c>
      <c r="F193">
        <v>0</v>
      </c>
      <c r="G193">
        <v>0</v>
      </c>
      <c r="H193">
        <v>0</v>
      </c>
      <c r="I193">
        <v>176628.32</v>
      </c>
      <c r="J193">
        <v>0</v>
      </c>
      <c r="K193">
        <v>0</v>
      </c>
      <c r="L193">
        <v>0</v>
      </c>
      <c r="M193">
        <v>0</v>
      </c>
      <c r="N193">
        <v>2020</v>
      </c>
    </row>
    <row r="194" spans="1:14" x14ac:dyDescent="0.2">
      <c r="A194" t="s">
        <v>22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2020</v>
      </c>
    </row>
    <row r="195" spans="1:14" x14ac:dyDescent="0.2">
      <c r="A195" t="s">
        <v>56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2020</v>
      </c>
    </row>
    <row r="196" spans="1:14" x14ac:dyDescent="0.2">
      <c r="A196" t="s">
        <v>71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2020</v>
      </c>
    </row>
    <row r="197" spans="1:14" x14ac:dyDescent="0.2">
      <c r="A197" t="s">
        <v>44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2020</v>
      </c>
    </row>
    <row r="198" spans="1:14" x14ac:dyDescent="0.2">
      <c r="A198" t="s">
        <v>45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2020</v>
      </c>
    </row>
    <row r="199" spans="1:14" x14ac:dyDescent="0.2">
      <c r="A199" t="s">
        <v>46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2020</v>
      </c>
    </row>
    <row r="200" spans="1:14" x14ac:dyDescent="0.2">
      <c r="A200" t="s">
        <v>47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2020</v>
      </c>
    </row>
    <row r="201" spans="1:14" x14ac:dyDescent="0.2">
      <c r="A201" t="s">
        <v>48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2020</v>
      </c>
    </row>
    <row r="202" spans="1:14" x14ac:dyDescent="0.2">
      <c r="A202" t="s">
        <v>49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2020</v>
      </c>
    </row>
    <row r="203" spans="1:14" x14ac:dyDescent="0.2">
      <c r="A203" t="s">
        <v>57</v>
      </c>
      <c r="B203">
        <f t="shared" ref="B203:I203" si="14">B204+B205+B206+B207+B208+B209+B210+B211+B212</f>
        <v>19064675</v>
      </c>
      <c r="C203">
        <f t="shared" si="14"/>
        <v>656615.84</v>
      </c>
      <c r="D203">
        <f t="shared" si="14"/>
        <v>3854251.78</v>
      </c>
      <c r="E203">
        <f t="shared" si="14"/>
        <v>833711.3</v>
      </c>
      <c r="F203">
        <f t="shared" si="14"/>
        <v>747026.34</v>
      </c>
      <c r="G203">
        <f t="shared" si="14"/>
        <v>1161532.26</v>
      </c>
      <c r="H203">
        <f t="shared" si="14"/>
        <v>227577.75</v>
      </c>
      <c r="I203">
        <f t="shared" si="14"/>
        <v>321827</v>
      </c>
      <c r="J203">
        <v>203430.67</v>
      </c>
      <c r="K203">
        <f t="shared" ref="K203:M203" si="15">K204+K205+K206+K207+K208+K209+K210+K211+K212</f>
        <v>916942.49</v>
      </c>
      <c r="L203">
        <f t="shared" si="15"/>
        <v>372430.29000000004</v>
      </c>
      <c r="M203">
        <f t="shared" si="15"/>
        <v>199197.88</v>
      </c>
      <c r="N203">
        <v>2020</v>
      </c>
    </row>
    <row r="204" spans="1:14" x14ac:dyDescent="0.2">
      <c r="A204" t="s">
        <v>72</v>
      </c>
      <c r="B204">
        <v>12450000</v>
      </c>
      <c r="C204">
        <v>94383</v>
      </c>
      <c r="D204">
        <v>3854251.78</v>
      </c>
      <c r="E204">
        <v>96564.99</v>
      </c>
      <c r="F204">
        <v>747026.34</v>
      </c>
      <c r="G204">
        <v>0</v>
      </c>
      <c r="H204">
        <v>0</v>
      </c>
      <c r="I204">
        <v>0</v>
      </c>
      <c r="J204">
        <v>50200</v>
      </c>
      <c r="K204">
        <v>0</v>
      </c>
      <c r="L204">
        <v>179800.01</v>
      </c>
      <c r="M204">
        <v>0</v>
      </c>
      <c r="N204">
        <v>2020</v>
      </c>
    </row>
    <row r="205" spans="1:14" x14ac:dyDescent="0.2">
      <c r="A205" t="s">
        <v>23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2020</v>
      </c>
    </row>
    <row r="206" spans="1:14" x14ac:dyDescent="0.2">
      <c r="A206" t="s">
        <v>61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2020</v>
      </c>
    </row>
    <row r="207" spans="1:14" x14ac:dyDescent="0.2">
      <c r="A207" t="s">
        <v>62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2020</v>
      </c>
    </row>
    <row r="208" spans="1:14" x14ac:dyDescent="0.2">
      <c r="A208" t="s">
        <v>63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2020</v>
      </c>
    </row>
    <row r="209" spans="1:14" x14ac:dyDescent="0.2">
      <c r="A209" t="s">
        <v>64</v>
      </c>
      <c r="B209">
        <v>50000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2020</v>
      </c>
    </row>
    <row r="210" spans="1:14" x14ac:dyDescent="0.2">
      <c r="A210" t="s">
        <v>58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2020</v>
      </c>
    </row>
    <row r="211" spans="1:14" x14ac:dyDescent="0.2">
      <c r="A211" t="s">
        <v>59</v>
      </c>
      <c r="B211">
        <v>6564675</v>
      </c>
      <c r="C211">
        <v>562232.84</v>
      </c>
      <c r="D211">
        <v>0</v>
      </c>
      <c r="E211">
        <v>737146.31</v>
      </c>
      <c r="F211">
        <v>0</v>
      </c>
      <c r="G211">
        <v>1161532.26</v>
      </c>
      <c r="H211">
        <v>227577.75</v>
      </c>
      <c r="I211">
        <v>321827</v>
      </c>
      <c r="J211">
        <v>153230.67000000001</v>
      </c>
      <c r="K211">
        <v>916942.49</v>
      </c>
      <c r="L211">
        <v>192630.28</v>
      </c>
      <c r="M211">
        <v>199197.88</v>
      </c>
      <c r="N211">
        <v>2020</v>
      </c>
    </row>
    <row r="212" spans="1:14" x14ac:dyDescent="0.2">
      <c r="A212" t="s">
        <v>24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2020</v>
      </c>
    </row>
    <row r="213" spans="1:14" x14ac:dyDescent="0.2">
      <c r="A213" t="s">
        <v>65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2020</v>
      </c>
    </row>
    <row r="214" spans="1:14" x14ac:dyDescent="0.2">
      <c r="A214" t="s">
        <v>73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2020</v>
      </c>
    </row>
    <row r="215" spans="1:14" x14ac:dyDescent="0.2">
      <c r="A215" t="s">
        <v>26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2020</v>
      </c>
    </row>
    <row r="216" spans="1:14" x14ac:dyDescent="0.2">
      <c r="A216" t="s">
        <v>27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2020</v>
      </c>
    </row>
    <row r="217" spans="1:14" x14ac:dyDescent="0.2">
      <c r="A217" t="s">
        <v>28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2020</v>
      </c>
    </row>
    <row r="218" spans="1:14" ht="15" customHeight="1" x14ac:dyDescent="0.2">
      <c r="A218" t="s">
        <v>29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2020</v>
      </c>
    </row>
    <row r="219" spans="1:14" x14ac:dyDescent="0.2">
      <c r="A219" t="s">
        <v>74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2020</v>
      </c>
    </row>
    <row r="220" spans="1:14" x14ac:dyDescent="0.2">
      <c r="A220" t="s">
        <v>30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2020</v>
      </c>
    </row>
    <row r="221" spans="1:14" x14ac:dyDescent="0.2">
      <c r="A221" t="s">
        <v>31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2020</v>
      </c>
    </row>
    <row r="222" spans="1:14" x14ac:dyDescent="0.2">
      <c r="A222" t="s">
        <v>32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2020</v>
      </c>
    </row>
    <row r="223" spans="1:14" x14ac:dyDescent="0.2">
      <c r="A223" t="s">
        <v>33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2020</v>
      </c>
    </row>
    <row r="224" spans="1:14" x14ac:dyDescent="0.2">
      <c r="A224" t="s">
        <v>34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2020</v>
      </c>
    </row>
    <row r="225" spans="1:14" x14ac:dyDescent="0.2">
      <c r="A225" t="s">
        <v>75</v>
      </c>
      <c r="B225">
        <v>0</v>
      </c>
      <c r="C225">
        <f>C161+C167+C177+C187+C195+C203+C213+C218</f>
        <v>13483106.209999997</v>
      </c>
      <c r="D225">
        <f>D161+D167+D177+D187+D195+D203+D213+D218</f>
        <v>1901039759.7499998</v>
      </c>
      <c r="E225">
        <f>E161+E167+E177+E187+E195+E203+E213+E218</f>
        <v>12748900.890000001</v>
      </c>
      <c r="F225">
        <f t="shared" ref="F225:I225" si="16">F161+F167+F177+F187+F195+F203+F213+F218</f>
        <v>10842479.440000001</v>
      </c>
      <c r="G225">
        <f t="shared" si="16"/>
        <v>3708321835.6300001</v>
      </c>
      <c r="H225">
        <f t="shared" si="16"/>
        <v>949511941.53000009</v>
      </c>
      <c r="I225">
        <f t="shared" si="16"/>
        <v>944554117.53000009</v>
      </c>
      <c r="J225">
        <v>940991487.5</v>
      </c>
      <c r="K225">
        <f t="shared" ref="K225:M225" si="17">K161+K167+K177+K187+K195+K203+K213+K218</f>
        <v>15106217.890000001</v>
      </c>
      <c r="L225">
        <f t="shared" si="17"/>
        <v>1884564654.55</v>
      </c>
      <c r="M225">
        <f t="shared" si="17"/>
        <v>962755268.70999992</v>
      </c>
      <c r="N225">
        <v>2020</v>
      </c>
    </row>
    <row r="226" spans="1:14" x14ac:dyDescent="0.2">
      <c r="A226" t="s">
        <v>35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2020</v>
      </c>
    </row>
    <row r="227" spans="1:14" x14ac:dyDescent="0.2">
      <c r="A227" t="s">
        <v>36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2020</v>
      </c>
    </row>
    <row r="228" spans="1:14" x14ac:dyDescent="0.2">
      <c r="A228" t="s">
        <v>37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2020</v>
      </c>
    </row>
    <row r="229" spans="1:14" x14ac:dyDescent="0.2">
      <c r="A229" t="s">
        <v>38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2020</v>
      </c>
    </row>
    <row r="230" spans="1:14" x14ac:dyDescent="0.2">
      <c r="A230" t="s">
        <v>76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2020</v>
      </c>
    </row>
    <row r="231" spans="1:14" x14ac:dyDescent="0.2">
      <c r="A231" t="s">
        <v>77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2020</v>
      </c>
    </row>
    <row r="232" spans="1:14" x14ac:dyDescent="0.2">
      <c r="A232" t="s">
        <v>39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2020</v>
      </c>
    </row>
    <row r="233" spans="1:14" x14ac:dyDescent="0.2">
      <c r="A233" t="s">
        <v>40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2020</v>
      </c>
    </row>
    <row r="234" spans="1:14" x14ac:dyDescent="0.2">
      <c r="A234" t="s">
        <v>78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2020</v>
      </c>
    </row>
    <row r="235" spans="1:14" x14ac:dyDescent="0.2">
      <c r="A235" t="s">
        <v>41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2020</v>
      </c>
    </row>
    <row r="236" spans="1:14" x14ac:dyDescent="0.2">
      <c r="A236" t="s">
        <v>42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2020</v>
      </c>
    </row>
    <row r="237" spans="1:14" x14ac:dyDescent="0.2">
      <c r="A237" t="s">
        <v>79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2020</v>
      </c>
    </row>
    <row r="238" spans="1:14" x14ac:dyDescent="0.2">
      <c r="A238" t="s">
        <v>43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2020</v>
      </c>
    </row>
    <row r="239" spans="1:14" x14ac:dyDescent="0.2">
      <c r="A239" t="s">
        <v>67</v>
      </c>
      <c r="B239" t="s">
        <v>66</v>
      </c>
      <c r="C239" t="s">
        <v>66</v>
      </c>
      <c r="D239" t="s">
        <v>66</v>
      </c>
      <c r="E239" t="s">
        <v>66</v>
      </c>
      <c r="F239" t="s">
        <v>66</v>
      </c>
      <c r="G239" t="s">
        <v>66</v>
      </c>
      <c r="H239" t="s">
        <v>66</v>
      </c>
      <c r="I239" t="s">
        <v>66</v>
      </c>
      <c r="J239" t="s">
        <v>66</v>
      </c>
      <c r="K239" t="s">
        <v>66</v>
      </c>
      <c r="L239" t="s">
        <v>66</v>
      </c>
      <c r="M239" t="s">
        <v>66</v>
      </c>
      <c r="N239">
        <v>2021</v>
      </c>
    </row>
    <row r="240" spans="1:14" x14ac:dyDescent="0.2">
      <c r="A240" t="s">
        <v>68</v>
      </c>
      <c r="B240">
        <f>B241+B242+B243+B244+B245</f>
        <v>9990988.7799999993</v>
      </c>
      <c r="C240">
        <f t="shared" ref="C240:D240" si="18">C241+C242+C243+C244+C245</f>
        <v>10597654.18</v>
      </c>
      <c r="D240">
        <f t="shared" si="18"/>
        <v>24286213.690000001</v>
      </c>
      <c r="E240">
        <f t="shared" ref="E240:I240" si="19">E241+E242+E243+E244+E245</f>
        <v>13196750.309999999</v>
      </c>
      <c r="F240">
        <f t="shared" si="19"/>
        <v>11127964.779999999</v>
      </c>
      <c r="G240">
        <f t="shared" si="19"/>
        <v>15512572.02</v>
      </c>
      <c r="H240">
        <f t="shared" si="19"/>
        <v>12428951.84</v>
      </c>
      <c r="I240">
        <f t="shared" si="19"/>
        <v>16552810.530000001</v>
      </c>
      <c r="J240">
        <v>1462285.45</v>
      </c>
      <c r="K240">
        <f t="shared" ref="K240:M240" si="20">K241+K242+K243+K244+K245</f>
        <v>22779208.830000002</v>
      </c>
      <c r="L240">
        <f t="shared" si="20"/>
        <v>22646326.09</v>
      </c>
      <c r="M240">
        <f t="shared" si="20"/>
        <v>18629361.940000001</v>
      </c>
      <c r="N240">
        <v>2021</v>
      </c>
    </row>
    <row r="241" spans="1:14" x14ac:dyDescent="0.2">
      <c r="A241" t="s">
        <v>0</v>
      </c>
      <c r="B241">
        <v>8674955</v>
      </c>
      <c r="C241">
        <v>8877458.3300000001</v>
      </c>
      <c r="D241">
        <v>17848354.760000002</v>
      </c>
      <c r="E241">
        <v>9123710.2899999991</v>
      </c>
      <c r="F241">
        <v>9188936.5399999991</v>
      </c>
      <c r="G241">
        <v>12200564.59</v>
      </c>
      <c r="H241">
        <v>10229750</v>
      </c>
      <c r="I241">
        <v>13326169.960000001</v>
      </c>
      <c r="J241">
        <f t="shared" ref="J241" si="21">J242+J243+J244+J245+J246+J247+J248+J249+J250</f>
        <v>7211500.5099999998</v>
      </c>
      <c r="K241">
        <v>10737857.23</v>
      </c>
      <c r="L241">
        <v>20424728.440000001</v>
      </c>
      <c r="M241">
        <v>15972583.529999999</v>
      </c>
      <c r="N241">
        <v>2021</v>
      </c>
    </row>
    <row r="242" spans="1:14" x14ac:dyDescent="0.2">
      <c r="A242" t="s">
        <v>1</v>
      </c>
      <c r="B242">
        <v>123400</v>
      </c>
      <c r="C242">
        <v>120800</v>
      </c>
      <c r="D242">
        <v>4192098.25</v>
      </c>
      <c r="E242">
        <v>1507173.6</v>
      </c>
      <c r="F242">
        <v>136374.84</v>
      </c>
      <c r="G242">
        <v>1531362.08</v>
      </c>
      <c r="H242">
        <v>219323.23</v>
      </c>
      <c r="I242">
        <v>323345.78000000003</v>
      </c>
      <c r="J242">
        <v>1119406.9099999999</v>
      </c>
      <c r="K242">
        <v>8941391.6500000004</v>
      </c>
      <c r="L242">
        <v>743257.7</v>
      </c>
      <c r="M242">
        <v>144080.95999999999</v>
      </c>
      <c r="N242">
        <v>2021</v>
      </c>
    </row>
    <row r="243" spans="1:14" x14ac:dyDescent="0.2">
      <c r="A243" t="s">
        <v>2</v>
      </c>
      <c r="B243">
        <v>0</v>
      </c>
      <c r="C243">
        <v>386100</v>
      </c>
      <c r="D243">
        <v>729300</v>
      </c>
      <c r="E243">
        <v>1364220</v>
      </c>
      <c r="F243">
        <v>600600</v>
      </c>
      <c r="G243">
        <v>506220</v>
      </c>
      <c r="H243">
        <v>609180</v>
      </c>
      <c r="I243">
        <v>1441440</v>
      </c>
      <c r="J243">
        <v>868595.25</v>
      </c>
      <c r="K243">
        <v>1621620</v>
      </c>
      <c r="L243">
        <v>0</v>
      </c>
      <c r="M243">
        <v>1038180</v>
      </c>
      <c r="N243">
        <v>2021</v>
      </c>
    </row>
    <row r="244" spans="1:14" x14ac:dyDescent="0.2">
      <c r="A244" t="s">
        <v>3</v>
      </c>
      <c r="B244">
        <v>0</v>
      </c>
      <c r="C244">
        <v>0</v>
      </c>
      <c r="D244">
        <v>50000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2021</v>
      </c>
    </row>
    <row r="245" spans="1:14" x14ac:dyDescent="0.2">
      <c r="A245" t="s">
        <v>4</v>
      </c>
      <c r="B245">
        <v>1192633.78</v>
      </c>
      <c r="C245">
        <v>1213295.8500000001</v>
      </c>
      <c r="D245">
        <v>1466460.68</v>
      </c>
      <c r="E245">
        <v>1201646.42</v>
      </c>
      <c r="F245">
        <v>1202053.3999999999</v>
      </c>
      <c r="G245">
        <v>1274425.3500000001</v>
      </c>
      <c r="H245">
        <v>1370698.61</v>
      </c>
      <c r="I245">
        <v>1461854.79</v>
      </c>
      <c r="J245">
        <v>3600</v>
      </c>
      <c r="K245">
        <v>1478339.95</v>
      </c>
      <c r="L245">
        <v>1478339.95</v>
      </c>
      <c r="M245">
        <v>1474517.45</v>
      </c>
      <c r="N245">
        <v>2021</v>
      </c>
    </row>
    <row r="246" spans="1:14" x14ac:dyDescent="0.2">
      <c r="A246" t="s">
        <v>69</v>
      </c>
      <c r="B246">
        <f t="shared" ref="B246:D246" si="22">B247+B248+B249+B250+B251+B252+B253+B254+B255</f>
        <v>1442587.18</v>
      </c>
      <c r="C246">
        <f t="shared" si="22"/>
        <v>1750670.73</v>
      </c>
      <c r="D246">
        <f t="shared" si="22"/>
        <v>6276852.7400000002</v>
      </c>
      <c r="E246">
        <f t="shared" ref="E246:I246" si="23">E247+E248+E249+E250+E251+E252+E253+E254+E255</f>
        <v>6287248.0600000005</v>
      </c>
      <c r="F246">
        <f t="shared" si="23"/>
        <v>3750994.9699999993</v>
      </c>
      <c r="G246">
        <f t="shared" si="23"/>
        <v>6823449.1799999997</v>
      </c>
      <c r="H246">
        <f t="shared" si="23"/>
        <v>5903799.8599999994</v>
      </c>
      <c r="I246">
        <f t="shared" si="23"/>
        <v>7742982.9099999992</v>
      </c>
      <c r="J246">
        <v>504660.69</v>
      </c>
      <c r="K246">
        <f t="shared" ref="K246:M246" si="24">K247+K248+K249+K250+K251+K252+K253+K254+K255</f>
        <v>6308367.6900000004</v>
      </c>
      <c r="L246">
        <f t="shared" si="24"/>
        <v>8654846.7400000002</v>
      </c>
      <c r="M246">
        <f t="shared" si="24"/>
        <v>4379679.5</v>
      </c>
      <c r="N246">
        <v>2021</v>
      </c>
    </row>
    <row r="247" spans="1:14" x14ac:dyDescent="0.2">
      <c r="A247" t="s">
        <v>5</v>
      </c>
      <c r="B247">
        <v>1442587.18</v>
      </c>
      <c r="C247">
        <v>767577.52</v>
      </c>
      <c r="D247">
        <v>1443190.22</v>
      </c>
      <c r="E247">
        <v>814785.74</v>
      </c>
      <c r="F247">
        <v>1332067.3799999999</v>
      </c>
      <c r="G247">
        <v>1087469.02</v>
      </c>
      <c r="H247">
        <v>1136583.56</v>
      </c>
      <c r="I247">
        <v>1087733.19</v>
      </c>
      <c r="J247">
        <v>45784.93</v>
      </c>
      <c r="K247">
        <v>1091103.3</v>
      </c>
      <c r="L247">
        <v>1477873.28</v>
      </c>
      <c r="M247">
        <v>1156883.96</v>
      </c>
      <c r="N247">
        <v>2021</v>
      </c>
    </row>
    <row r="248" spans="1:14" x14ac:dyDescent="0.2">
      <c r="A248" t="s">
        <v>6</v>
      </c>
      <c r="B248">
        <v>0</v>
      </c>
      <c r="C248">
        <v>0</v>
      </c>
      <c r="D248">
        <v>419751.06</v>
      </c>
      <c r="E248">
        <v>612876.86</v>
      </c>
      <c r="F248">
        <v>243918.67</v>
      </c>
      <c r="G248">
        <v>349609.26</v>
      </c>
      <c r="H248">
        <v>362830.67</v>
      </c>
      <c r="I248">
        <v>449231.52</v>
      </c>
      <c r="J248">
        <v>137987.53</v>
      </c>
      <c r="K248">
        <v>193235.66</v>
      </c>
      <c r="L248">
        <v>1078138.8700000001</v>
      </c>
      <c r="M248">
        <v>-4966.93</v>
      </c>
      <c r="N248">
        <v>2021</v>
      </c>
    </row>
    <row r="249" spans="1:14" x14ac:dyDescent="0.2">
      <c r="A249" t="s">
        <v>7</v>
      </c>
      <c r="B249">
        <v>0</v>
      </c>
      <c r="C249">
        <v>0</v>
      </c>
      <c r="D249">
        <v>2000</v>
      </c>
      <c r="E249">
        <v>2100</v>
      </c>
      <c r="F249">
        <v>2100</v>
      </c>
      <c r="G249">
        <v>1650</v>
      </c>
      <c r="H249">
        <v>235100</v>
      </c>
      <c r="I249">
        <v>17450</v>
      </c>
      <c r="J249">
        <v>4170533.29</v>
      </c>
      <c r="K249">
        <v>32450</v>
      </c>
      <c r="L249">
        <v>1500</v>
      </c>
      <c r="M249">
        <v>8850</v>
      </c>
      <c r="N249">
        <v>2021</v>
      </c>
    </row>
    <row r="250" spans="1:14" x14ac:dyDescent="0.2">
      <c r="A250" t="s">
        <v>8</v>
      </c>
      <c r="B250">
        <v>0</v>
      </c>
      <c r="C250">
        <v>0</v>
      </c>
      <c r="D250">
        <v>5000</v>
      </c>
      <c r="E250">
        <v>0</v>
      </c>
      <c r="F250">
        <v>2800</v>
      </c>
      <c r="G250">
        <v>5800</v>
      </c>
      <c r="H250">
        <v>20735</v>
      </c>
      <c r="I250">
        <v>4400</v>
      </c>
      <c r="J250">
        <v>360931.91</v>
      </c>
      <c r="K250">
        <v>5000</v>
      </c>
      <c r="L250">
        <v>2000</v>
      </c>
      <c r="M250">
        <v>1200</v>
      </c>
      <c r="N250">
        <v>2021</v>
      </c>
    </row>
    <row r="251" spans="1:14" x14ac:dyDescent="0.2">
      <c r="A251" t="s">
        <v>9</v>
      </c>
      <c r="B251">
        <v>0</v>
      </c>
      <c r="C251">
        <v>983093.21</v>
      </c>
      <c r="D251">
        <v>780054.83</v>
      </c>
      <c r="E251">
        <v>451484.33</v>
      </c>
      <c r="F251">
        <v>566335.59</v>
      </c>
      <c r="G251">
        <v>939893.66</v>
      </c>
      <c r="H251">
        <v>481591.6</v>
      </c>
      <c r="I251">
        <v>3470717.07</v>
      </c>
      <c r="J251">
        <f t="shared" ref="J251" si="25">J252+J253+J254+J255+J256+J257+J258+J259+J260</f>
        <v>779910.22</v>
      </c>
      <c r="K251">
        <v>1214682.32</v>
      </c>
      <c r="L251">
        <v>1449622.78</v>
      </c>
      <c r="M251">
        <v>555008.37</v>
      </c>
      <c r="N251">
        <v>2021</v>
      </c>
    </row>
    <row r="252" spans="1:14" x14ac:dyDescent="0.2">
      <c r="A252" t="s">
        <v>10</v>
      </c>
      <c r="B252">
        <v>0</v>
      </c>
      <c r="C252">
        <v>0</v>
      </c>
      <c r="D252">
        <v>90448.66</v>
      </c>
      <c r="E252">
        <v>1293155.3</v>
      </c>
      <c r="F252">
        <v>0</v>
      </c>
      <c r="G252">
        <v>425528.24</v>
      </c>
      <c r="H252">
        <v>40927.379999999997</v>
      </c>
      <c r="I252">
        <v>42048.34</v>
      </c>
      <c r="J252">
        <v>2620</v>
      </c>
      <c r="K252">
        <v>816575.37</v>
      </c>
      <c r="L252">
        <v>0</v>
      </c>
      <c r="M252">
        <v>121087.98</v>
      </c>
      <c r="N252">
        <v>2021</v>
      </c>
    </row>
    <row r="253" spans="1:14" x14ac:dyDescent="0.2">
      <c r="A253" t="s">
        <v>60</v>
      </c>
      <c r="B253">
        <v>0</v>
      </c>
      <c r="C253">
        <v>0</v>
      </c>
      <c r="D253">
        <v>231322.91</v>
      </c>
      <c r="E253">
        <v>0</v>
      </c>
      <c r="F253">
        <v>45642.55</v>
      </c>
      <c r="G253">
        <v>84400.68</v>
      </c>
      <c r="H253">
        <v>218266.29</v>
      </c>
      <c r="I253">
        <v>70499.100000000006</v>
      </c>
      <c r="J253">
        <v>0</v>
      </c>
      <c r="K253">
        <v>303115.15999999997</v>
      </c>
      <c r="L253">
        <v>280158.90999999997</v>
      </c>
      <c r="M253">
        <v>58056</v>
      </c>
      <c r="N253">
        <v>2021</v>
      </c>
    </row>
    <row r="254" spans="1:14" x14ac:dyDescent="0.2">
      <c r="A254" t="s">
        <v>11</v>
      </c>
      <c r="B254">
        <v>0</v>
      </c>
      <c r="C254">
        <v>0</v>
      </c>
      <c r="D254">
        <v>2386322.19</v>
      </c>
      <c r="E254">
        <v>2747914.9</v>
      </c>
      <c r="F254">
        <v>1178025.05</v>
      </c>
      <c r="G254">
        <v>3649684.35</v>
      </c>
      <c r="H254">
        <v>2991594.11</v>
      </c>
      <c r="I254">
        <v>2307089</v>
      </c>
      <c r="J254">
        <v>313446.8</v>
      </c>
      <c r="K254">
        <v>2318847.62</v>
      </c>
      <c r="L254">
        <v>3826816.23</v>
      </c>
      <c r="M254">
        <v>2476550.92</v>
      </c>
      <c r="N254">
        <v>2021</v>
      </c>
    </row>
    <row r="255" spans="1:14" x14ac:dyDescent="0.2">
      <c r="A255" t="s">
        <v>12</v>
      </c>
      <c r="B255">
        <v>0</v>
      </c>
      <c r="C255">
        <v>0</v>
      </c>
      <c r="D255">
        <v>918762.87</v>
      </c>
      <c r="E255">
        <v>364930.93</v>
      </c>
      <c r="F255">
        <v>380105.73</v>
      </c>
      <c r="G255">
        <v>279413.96999999997</v>
      </c>
      <c r="H255">
        <v>416171.25</v>
      </c>
      <c r="I255">
        <v>293814.69</v>
      </c>
      <c r="J255">
        <v>0</v>
      </c>
      <c r="K255">
        <v>333358.26</v>
      </c>
      <c r="L255">
        <v>538736.67000000004</v>
      </c>
      <c r="M255">
        <v>7009.2</v>
      </c>
      <c r="N255">
        <v>2021</v>
      </c>
    </row>
    <row r="256" spans="1:14" x14ac:dyDescent="0.2">
      <c r="A256" t="s">
        <v>80</v>
      </c>
      <c r="B256">
        <v>0</v>
      </c>
      <c r="C256">
        <v>0</v>
      </c>
      <c r="D256">
        <f t="shared" ref="D256" si="26">D257+D258+D259+D260+D261+D262+D263+D264+D265</f>
        <v>234150.05</v>
      </c>
      <c r="E256">
        <f t="shared" ref="E256:I256" si="27">E257+E258+E259+E260+E261+E262+E263+E264+E265</f>
        <v>1114264.43</v>
      </c>
      <c r="F256">
        <f t="shared" si="27"/>
        <v>1030080.75</v>
      </c>
      <c r="G256">
        <f t="shared" si="27"/>
        <v>284221.08</v>
      </c>
      <c r="H256">
        <f t="shared" si="27"/>
        <v>3080465.6799999997</v>
      </c>
      <c r="I256">
        <f t="shared" si="27"/>
        <v>67386.429999999993</v>
      </c>
      <c r="J256">
        <v>0</v>
      </c>
      <c r="K256">
        <f t="shared" ref="K256:M256" si="28">K257+K258+K259+K260+K261+K262+K263+K264+K265</f>
        <v>1922881.14</v>
      </c>
      <c r="L256">
        <f t="shared" si="28"/>
        <v>728894.75</v>
      </c>
      <c r="M256">
        <f t="shared" si="28"/>
        <v>1019814.28</v>
      </c>
      <c r="N256">
        <v>2021</v>
      </c>
    </row>
    <row r="257" spans="1:14" x14ac:dyDescent="0.2">
      <c r="A257" t="s">
        <v>13</v>
      </c>
      <c r="B257">
        <v>0</v>
      </c>
      <c r="C257">
        <v>0</v>
      </c>
      <c r="D257">
        <v>31354.55</v>
      </c>
      <c r="E257">
        <v>28409.81</v>
      </c>
      <c r="F257">
        <v>15689.93</v>
      </c>
      <c r="G257">
        <v>18956.7</v>
      </c>
      <c r="H257">
        <v>92746.61</v>
      </c>
      <c r="I257">
        <v>61314.03</v>
      </c>
      <c r="J257">
        <v>0</v>
      </c>
      <c r="K257">
        <v>123572.26</v>
      </c>
      <c r="L257">
        <v>38940</v>
      </c>
      <c r="M257">
        <v>29169.8</v>
      </c>
      <c r="N257">
        <v>2021</v>
      </c>
    </row>
    <row r="258" spans="1:14" x14ac:dyDescent="0.2">
      <c r="A258" t="s">
        <v>14</v>
      </c>
      <c r="B258">
        <v>0</v>
      </c>
      <c r="C258">
        <v>0</v>
      </c>
      <c r="D258">
        <v>22272.5</v>
      </c>
      <c r="E258">
        <v>0</v>
      </c>
      <c r="F258">
        <v>0</v>
      </c>
      <c r="G258">
        <v>0</v>
      </c>
      <c r="H258">
        <v>37760</v>
      </c>
      <c r="I258">
        <v>0</v>
      </c>
      <c r="J258">
        <v>0</v>
      </c>
      <c r="K258">
        <v>0</v>
      </c>
      <c r="L258">
        <v>0</v>
      </c>
      <c r="M258">
        <v>130970.56</v>
      </c>
      <c r="N258">
        <v>2021</v>
      </c>
    </row>
    <row r="259" spans="1:14" x14ac:dyDescent="0.2">
      <c r="A259" t="s">
        <v>15</v>
      </c>
      <c r="B259">
        <v>0</v>
      </c>
      <c r="C259">
        <v>0</v>
      </c>
      <c r="D259">
        <v>16050</v>
      </c>
      <c r="E259">
        <v>200000</v>
      </c>
      <c r="F259">
        <v>6900</v>
      </c>
      <c r="G259">
        <v>75000</v>
      </c>
      <c r="H259">
        <v>6050</v>
      </c>
      <c r="I259">
        <v>0</v>
      </c>
      <c r="J259">
        <v>0</v>
      </c>
      <c r="K259">
        <v>-30686.04</v>
      </c>
      <c r="L259">
        <v>363689.98</v>
      </c>
      <c r="M259">
        <v>100000</v>
      </c>
      <c r="N259">
        <v>2021</v>
      </c>
    </row>
    <row r="260" spans="1:14" x14ac:dyDescent="0.2">
      <c r="A260" t="s">
        <v>50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1790</v>
      </c>
      <c r="I260">
        <v>0</v>
      </c>
      <c r="J260">
        <v>463843.42</v>
      </c>
      <c r="K260">
        <v>0</v>
      </c>
      <c r="L260">
        <v>0</v>
      </c>
      <c r="M260">
        <v>0</v>
      </c>
      <c r="N260">
        <v>2021</v>
      </c>
    </row>
    <row r="261" spans="1:14" x14ac:dyDescent="0.2">
      <c r="A261" t="s">
        <v>16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2021</v>
      </c>
    </row>
    <row r="262" spans="1:14" x14ac:dyDescent="0.2">
      <c r="A262" t="s">
        <v>17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15753</v>
      </c>
      <c r="N262">
        <v>2021</v>
      </c>
    </row>
    <row r="263" spans="1:14" x14ac:dyDescent="0.2">
      <c r="A263" t="s">
        <v>18</v>
      </c>
      <c r="B263">
        <v>0</v>
      </c>
      <c r="C263">
        <v>0</v>
      </c>
      <c r="D263">
        <v>99978</v>
      </c>
      <c r="E263">
        <v>0</v>
      </c>
      <c r="F263">
        <v>2869</v>
      </c>
      <c r="G263">
        <v>0</v>
      </c>
      <c r="H263">
        <v>2543340</v>
      </c>
      <c r="I263">
        <v>0</v>
      </c>
      <c r="J263">
        <v>0</v>
      </c>
      <c r="K263">
        <v>1553808</v>
      </c>
      <c r="L263">
        <v>0</v>
      </c>
      <c r="M263">
        <v>726000</v>
      </c>
      <c r="N263">
        <v>2021</v>
      </c>
    </row>
    <row r="264" spans="1:14" x14ac:dyDescent="0.2">
      <c r="A264" t="s">
        <v>51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2021</v>
      </c>
    </row>
    <row r="265" spans="1:14" x14ac:dyDescent="0.2">
      <c r="A265" t="s">
        <v>19</v>
      </c>
      <c r="B265">
        <v>0</v>
      </c>
      <c r="C265">
        <v>0</v>
      </c>
      <c r="D265">
        <v>64495</v>
      </c>
      <c r="E265">
        <v>885854.62</v>
      </c>
      <c r="F265">
        <v>1004621.82</v>
      </c>
      <c r="G265">
        <v>190264.38</v>
      </c>
      <c r="H265">
        <v>398779.07</v>
      </c>
      <c r="I265">
        <v>6072.4</v>
      </c>
      <c r="J265">
        <v>0</v>
      </c>
      <c r="K265">
        <v>276186.92</v>
      </c>
      <c r="L265">
        <v>326264.77</v>
      </c>
      <c r="M265">
        <v>17920.919999999998</v>
      </c>
      <c r="N265">
        <v>2021</v>
      </c>
    </row>
    <row r="266" spans="1:14" x14ac:dyDescent="0.2">
      <c r="A266" t="s">
        <v>70</v>
      </c>
      <c r="B266">
        <v>0</v>
      </c>
      <c r="C266">
        <v>0</v>
      </c>
      <c r="D266">
        <f t="shared" ref="D266" si="29">D267+D268+D269+D270+D271+D272+D273</f>
        <v>2885922907.8699999</v>
      </c>
      <c r="E266">
        <f t="shared" ref="E266:F266" si="30">E267+E268+E269+E270+E271+E272+E273</f>
        <v>2835232928.9899998</v>
      </c>
      <c r="F266">
        <f t="shared" si="30"/>
        <v>1430210617</v>
      </c>
      <c r="G266">
        <f>G267+G268+G269+G270+G271+G272+G273</f>
        <v>1430285447.3399999</v>
      </c>
      <c r="H266">
        <f>H267+H268+H269+H270+H271+H272+H273</f>
        <v>1430113595.6600001</v>
      </c>
      <c r="I266">
        <f t="shared" ref="I266" si="31">I267+I268+I269+I270+I271+I272+I273</f>
        <v>1430113595.6600001</v>
      </c>
      <c r="J266">
        <v>0</v>
      </c>
      <c r="K266">
        <f t="shared" ref="K266:M266" si="32">K267+K268+K269+K270+K271+K272+K273</f>
        <v>2860227191.6700001</v>
      </c>
      <c r="L266">
        <f t="shared" si="32"/>
        <v>1430113595.6600001</v>
      </c>
      <c r="M266">
        <f t="shared" si="32"/>
        <v>1430113595.6600001</v>
      </c>
      <c r="N266">
        <v>2021</v>
      </c>
    </row>
    <row r="267" spans="1:14" x14ac:dyDescent="0.2">
      <c r="A267" t="s">
        <v>20</v>
      </c>
      <c r="B267">
        <v>0</v>
      </c>
      <c r="C267">
        <v>0</v>
      </c>
      <c r="D267">
        <v>0</v>
      </c>
      <c r="E267">
        <v>75000</v>
      </c>
      <c r="F267">
        <v>97022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2021</v>
      </c>
    </row>
    <row r="268" spans="1:14" x14ac:dyDescent="0.2">
      <c r="A268" t="s">
        <v>21</v>
      </c>
      <c r="B268">
        <v>0</v>
      </c>
      <c r="C268">
        <v>0</v>
      </c>
      <c r="D268">
        <v>2885296453.6500001</v>
      </c>
      <c r="E268">
        <v>2835157928.9899998</v>
      </c>
      <c r="F268">
        <v>1430113595</v>
      </c>
      <c r="G268">
        <v>1430113595.5999999</v>
      </c>
      <c r="H268">
        <v>1430113595.6600001</v>
      </c>
      <c r="I268">
        <v>1430113595.6600001</v>
      </c>
      <c r="J268">
        <v>0</v>
      </c>
      <c r="K268">
        <v>2860227191.6700001</v>
      </c>
      <c r="L268">
        <v>1430113595.6600001</v>
      </c>
      <c r="M268">
        <v>1430113595.6600001</v>
      </c>
      <c r="N268">
        <v>2021</v>
      </c>
    </row>
    <row r="269" spans="1:14" x14ac:dyDescent="0.2">
      <c r="A269" t="s">
        <v>52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2021</v>
      </c>
    </row>
    <row r="270" spans="1:14" x14ac:dyDescent="0.2">
      <c r="A270" t="s">
        <v>53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2021</v>
      </c>
    </row>
    <row r="271" spans="1:14" x14ac:dyDescent="0.2">
      <c r="A271" t="s">
        <v>54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2021</v>
      </c>
    </row>
    <row r="272" spans="1:14" x14ac:dyDescent="0.2">
      <c r="A272" t="s">
        <v>55</v>
      </c>
      <c r="B272">
        <v>0</v>
      </c>
      <c r="C272">
        <v>0</v>
      </c>
      <c r="D272">
        <v>626454.22</v>
      </c>
      <c r="E272">
        <v>0</v>
      </c>
      <c r="F272">
        <v>0</v>
      </c>
      <c r="G272">
        <v>171851.74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2021</v>
      </c>
    </row>
    <row r="273" spans="1:14" x14ac:dyDescent="0.2">
      <c r="A273" t="s">
        <v>22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2021</v>
      </c>
    </row>
    <row r="274" spans="1:14" x14ac:dyDescent="0.2">
      <c r="A274" t="s">
        <v>56</v>
      </c>
      <c r="B274">
        <v>0</v>
      </c>
      <c r="C274">
        <v>0</v>
      </c>
      <c r="D274">
        <f t="shared" ref="D274" si="33">D275+D276+D277+D278+D279+D280+D281</f>
        <v>0</v>
      </c>
      <c r="E274">
        <f t="shared" ref="E274" si="34">E275+E276+E277+E278+E279+E280+E281</f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2021</v>
      </c>
    </row>
    <row r="275" spans="1:14" x14ac:dyDescent="0.2">
      <c r="A275" t="s">
        <v>71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2021</v>
      </c>
    </row>
    <row r="276" spans="1:14" x14ac:dyDescent="0.2">
      <c r="A276" t="s">
        <v>44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2021</v>
      </c>
    </row>
    <row r="277" spans="1:14" x14ac:dyDescent="0.2">
      <c r="A277" t="s">
        <v>45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f t="shared" ref="J277" si="35">J278+J279+J280+J281+J282+J283+J284+J285+J286</f>
        <v>27140</v>
      </c>
      <c r="K277">
        <v>0</v>
      </c>
      <c r="L277">
        <v>0</v>
      </c>
      <c r="M277">
        <v>0</v>
      </c>
      <c r="N277">
        <v>2021</v>
      </c>
    </row>
    <row r="278" spans="1:14" x14ac:dyDescent="0.2">
      <c r="A278" t="s">
        <v>46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2021</v>
      </c>
    </row>
    <row r="279" spans="1:14" x14ac:dyDescent="0.2">
      <c r="A279" t="s">
        <v>47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2021</v>
      </c>
    </row>
    <row r="280" spans="1:14" x14ac:dyDescent="0.2">
      <c r="A280" t="s">
        <v>48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27140</v>
      </c>
      <c r="K280">
        <v>0</v>
      </c>
      <c r="L280">
        <v>0</v>
      </c>
      <c r="M280">
        <v>0</v>
      </c>
      <c r="N280">
        <v>2021</v>
      </c>
    </row>
    <row r="281" spans="1:14" x14ac:dyDescent="0.2">
      <c r="A281" t="s">
        <v>49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2021</v>
      </c>
    </row>
    <row r="282" spans="1:14" x14ac:dyDescent="0.2">
      <c r="A282" t="s">
        <v>57</v>
      </c>
      <c r="B282">
        <v>0</v>
      </c>
      <c r="C282">
        <v>0</v>
      </c>
      <c r="D282">
        <f t="shared" ref="D282" si="36">D283+D284+D285+D286+D287+D288+D289+D290+D291</f>
        <v>11790</v>
      </c>
      <c r="E282">
        <v>0</v>
      </c>
      <c r="F282">
        <v>0</v>
      </c>
      <c r="G282">
        <f t="shared" ref="G282:H282" si="37">G283+G284+G285+G286+G287+G288+G289+G290+G291</f>
        <v>6931290</v>
      </c>
      <c r="H282">
        <f t="shared" si="37"/>
        <v>93864.11</v>
      </c>
      <c r="I282">
        <v>0</v>
      </c>
      <c r="J282">
        <v>0</v>
      </c>
      <c r="K282">
        <f t="shared" ref="K282:M282" si="38">K283+K284+K285+K286+K287+K288+K289+K290+K291</f>
        <v>45697.85</v>
      </c>
      <c r="L282">
        <f t="shared" si="38"/>
        <v>6032128</v>
      </c>
      <c r="M282">
        <f t="shared" si="38"/>
        <v>53800000</v>
      </c>
      <c r="N282">
        <v>2021</v>
      </c>
    </row>
    <row r="283" spans="1:14" x14ac:dyDescent="0.2">
      <c r="A283" t="s">
        <v>72</v>
      </c>
      <c r="B283">
        <v>0</v>
      </c>
      <c r="C283">
        <v>0</v>
      </c>
      <c r="D283">
        <v>11790</v>
      </c>
      <c r="E283">
        <v>0</v>
      </c>
      <c r="F283">
        <v>0</v>
      </c>
      <c r="G283">
        <v>0</v>
      </c>
      <c r="H283">
        <v>93864.11</v>
      </c>
      <c r="I283">
        <v>0</v>
      </c>
      <c r="J283">
        <v>0</v>
      </c>
      <c r="K283">
        <v>45697.85</v>
      </c>
      <c r="L283">
        <v>0</v>
      </c>
      <c r="M283">
        <v>0</v>
      </c>
      <c r="N283">
        <v>2021</v>
      </c>
    </row>
    <row r="284" spans="1:14" x14ac:dyDescent="0.2">
      <c r="A284" t="s">
        <v>23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82128</v>
      </c>
      <c r="M284">
        <v>0</v>
      </c>
      <c r="N284">
        <v>2021</v>
      </c>
    </row>
    <row r="285" spans="1:14" x14ac:dyDescent="0.2">
      <c r="A285" t="s">
        <v>61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2021</v>
      </c>
    </row>
    <row r="286" spans="1:14" x14ac:dyDescent="0.2">
      <c r="A286" t="s">
        <v>62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6931290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2021</v>
      </c>
    </row>
    <row r="287" spans="1:14" x14ac:dyDescent="0.2">
      <c r="A287" t="s">
        <v>63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f t="shared" ref="J287" si="39">J288+J289+J290+J291</f>
        <v>3298346.04</v>
      </c>
      <c r="K287">
        <v>0</v>
      </c>
      <c r="L287">
        <v>0</v>
      </c>
      <c r="M287">
        <v>0</v>
      </c>
      <c r="N287">
        <v>2021</v>
      </c>
    </row>
    <row r="288" spans="1:14" x14ac:dyDescent="0.2">
      <c r="A288" t="s">
        <v>64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3298346.04</v>
      </c>
      <c r="K288">
        <v>0</v>
      </c>
      <c r="L288">
        <v>0</v>
      </c>
      <c r="M288">
        <v>0</v>
      </c>
      <c r="N288">
        <v>2021</v>
      </c>
    </row>
    <row r="289" spans="1:14" x14ac:dyDescent="0.2">
      <c r="A289" t="s">
        <v>58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2021</v>
      </c>
    </row>
    <row r="290" spans="1:14" x14ac:dyDescent="0.2">
      <c r="A290" t="s">
        <v>59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2021</v>
      </c>
    </row>
    <row r="291" spans="1:14" x14ac:dyDescent="0.2">
      <c r="A291" t="s">
        <v>24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5950000</v>
      </c>
      <c r="M291">
        <v>53800000</v>
      </c>
      <c r="N291">
        <v>2021</v>
      </c>
    </row>
    <row r="292" spans="1:14" x14ac:dyDescent="0.2">
      <c r="A292" t="s">
        <v>65</v>
      </c>
      <c r="B292">
        <v>0</v>
      </c>
      <c r="C292">
        <v>0</v>
      </c>
      <c r="D292">
        <f>D293+D294+D295+D296</f>
        <v>0</v>
      </c>
      <c r="E292">
        <f>E293+E294+E295+E296</f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f t="shared" ref="M292" si="40">M293+M294+M295+M296</f>
        <v>10606866</v>
      </c>
      <c r="N292">
        <v>2021</v>
      </c>
    </row>
    <row r="293" spans="1:14" x14ac:dyDescent="0.2">
      <c r="A293" t="s">
        <v>73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10606866</v>
      </c>
      <c r="N293">
        <v>2021</v>
      </c>
    </row>
    <row r="294" spans="1:14" x14ac:dyDescent="0.2">
      <c r="A294" t="s">
        <v>26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2021</v>
      </c>
    </row>
    <row r="295" spans="1:14" x14ac:dyDescent="0.2">
      <c r="A295" t="s">
        <v>27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2021</v>
      </c>
    </row>
    <row r="296" spans="1:14" x14ac:dyDescent="0.2">
      <c r="A296" t="s">
        <v>28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2021</v>
      </c>
    </row>
    <row r="297" spans="1:14" ht="15.75" customHeight="1" x14ac:dyDescent="0.2">
      <c r="A297" t="s">
        <v>29</v>
      </c>
      <c r="B297">
        <v>0</v>
      </c>
      <c r="C297">
        <v>0</v>
      </c>
      <c r="D297">
        <f>D298+D299+D300+D301+D302+D303</f>
        <v>0</v>
      </c>
      <c r="E297">
        <f>E298+E299+E300+E301+E302+E303</f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2021</v>
      </c>
    </row>
    <row r="298" spans="1:14" x14ac:dyDescent="0.2">
      <c r="A298" t="s">
        <v>74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2021</v>
      </c>
    </row>
    <row r="299" spans="1:14" x14ac:dyDescent="0.2">
      <c r="A299" t="s">
        <v>30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2021</v>
      </c>
    </row>
    <row r="300" spans="1:14" x14ac:dyDescent="0.2">
      <c r="A300" t="s">
        <v>31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2021</v>
      </c>
    </row>
    <row r="301" spans="1:14" x14ac:dyDescent="0.2">
      <c r="A301" t="s">
        <v>32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2021</v>
      </c>
    </row>
    <row r="302" spans="1:14" x14ac:dyDescent="0.2">
      <c r="A302" t="s">
        <v>33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2021</v>
      </c>
    </row>
    <row r="303" spans="1:14" x14ac:dyDescent="0.2">
      <c r="A303" t="s">
        <v>34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2021</v>
      </c>
    </row>
    <row r="304" spans="1:14" x14ac:dyDescent="0.2">
      <c r="A304" t="s">
        <v>75</v>
      </c>
      <c r="B304">
        <f t="shared" ref="B304:D304" si="41">B240+B246+B256+B266+B274+B282+B292+B297</f>
        <v>11433575.959999999</v>
      </c>
      <c r="C304">
        <f t="shared" si="41"/>
        <v>12348324.91</v>
      </c>
      <c r="D304">
        <f t="shared" si="41"/>
        <v>2916731914.3499999</v>
      </c>
      <c r="E304">
        <f t="shared" ref="E304:I304" si="42">E240+E246+E256+E266+E274+E282+E292+E297</f>
        <v>2855831191.79</v>
      </c>
      <c r="F304">
        <f t="shared" si="42"/>
        <v>1446119657.5</v>
      </c>
      <c r="G304">
        <f t="shared" si="42"/>
        <v>1459836979.6199999</v>
      </c>
      <c r="H304">
        <f t="shared" si="42"/>
        <v>1451620677.1500001</v>
      </c>
      <c r="I304">
        <f t="shared" si="42"/>
        <v>1454476775.53</v>
      </c>
      <c r="J304">
        <v>0</v>
      </c>
      <c r="K304">
        <f t="shared" ref="K304:M304" si="43">K240+K246+K256+K266+K274+K282+K292+K297</f>
        <v>2891283347.1799998</v>
      </c>
      <c r="L304">
        <f t="shared" si="43"/>
        <v>1468175791.24</v>
      </c>
      <c r="M304">
        <f t="shared" si="43"/>
        <v>1518549317.3800001</v>
      </c>
      <c r="N304">
        <v>2021</v>
      </c>
    </row>
    <row r="305" spans="1:14" x14ac:dyDescent="0.2">
      <c r="A305" t="s">
        <v>35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2021</v>
      </c>
    </row>
    <row r="306" spans="1:14" x14ac:dyDescent="0.2">
      <c r="A306" t="s">
        <v>36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2021</v>
      </c>
    </row>
    <row r="307" spans="1:14" x14ac:dyDescent="0.2">
      <c r="A307" t="s">
        <v>37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2021</v>
      </c>
    </row>
    <row r="308" spans="1:14" x14ac:dyDescent="0.2">
      <c r="A308" t="s">
        <v>38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2021</v>
      </c>
    </row>
    <row r="309" spans="1:14" x14ac:dyDescent="0.2">
      <c r="A309" t="s">
        <v>76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2021</v>
      </c>
    </row>
    <row r="310" spans="1:14" x14ac:dyDescent="0.2">
      <c r="A310" t="s">
        <v>77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2021</v>
      </c>
    </row>
    <row r="311" spans="1:14" x14ac:dyDescent="0.2">
      <c r="A311" t="s">
        <v>39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2021</v>
      </c>
    </row>
    <row r="312" spans="1:14" x14ac:dyDescent="0.2">
      <c r="A312" t="s">
        <v>40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2021</v>
      </c>
    </row>
    <row r="313" spans="1:14" x14ac:dyDescent="0.2">
      <c r="A313" t="s">
        <v>78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2021</v>
      </c>
    </row>
    <row r="314" spans="1:14" x14ac:dyDescent="0.2">
      <c r="A314" t="s">
        <v>41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2021</v>
      </c>
    </row>
    <row r="315" spans="1:14" x14ac:dyDescent="0.2">
      <c r="A315" t="s">
        <v>42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2021</v>
      </c>
    </row>
    <row r="316" spans="1:14" x14ac:dyDescent="0.2">
      <c r="A316" t="s">
        <v>79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2021</v>
      </c>
    </row>
    <row r="317" spans="1:14" x14ac:dyDescent="0.2">
      <c r="A317" t="s">
        <v>43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2021</v>
      </c>
    </row>
    <row r="318" spans="1:14" x14ac:dyDescent="0.2">
      <c r="A318" t="s">
        <v>67</v>
      </c>
      <c r="B318" t="s">
        <v>66</v>
      </c>
      <c r="C318" t="s">
        <v>66</v>
      </c>
      <c r="D318" t="s">
        <v>66</v>
      </c>
      <c r="E318" t="s">
        <v>66</v>
      </c>
      <c r="F318" t="s">
        <v>66</v>
      </c>
      <c r="G318" t="s">
        <v>66</v>
      </c>
      <c r="H318" t="s">
        <v>66</v>
      </c>
      <c r="I318" t="s">
        <v>66</v>
      </c>
      <c r="J318" t="s">
        <v>66</v>
      </c>
      <c r="K318" t="s">
        <v>66</v>
      </c>
      <c r="L318" t="s">
        <v>66</v>
      </c>
      <c r="M318" t="s">
        <v>66</v>
      </c>
      <c r="N318">
        <v>2022</v>
      </c>
    </row>
    <row r="319" spans="1:14" x14ac:dyDescent="0.2">
      <c r="A319" t="s">
        <v>68</v>
      </c>
      <c r="B319">
        <v>0</v>
      </c>
      <c r="C319">
        <f t="shared" ref="C319:M319" si="44">C320+C326+C336+C346+C354+C362+C372+C377+C380</f>
        <v>30042269.280000001</v>
      </c>
      <c r="D319">
        <f t="shared" si="44"/>
        <v>21493045.68</v>
      </c>
      <c r="E319">
        <f t="shared" si="44"/>
        <v>19440070.079999994</v>
      </c>
      <c r="F319">
        <f t="shared" si="44"/>
        <v>27248104.189999998</v>
      </c>
      <c r="G319">
        <f t="shared" si="44"/>
        <v>22703919.259999998</v>
      </c>
      <c r="H319">
        <f t="shared" si="44"/>
        <v>36493254.650000006</v>
      </c>
      <c r="I319">
        <f t="shared" si="44"/>
        <v>34270209.280000001</v>
      </c>
      <c r="J319">
        <f t="shared" si="44"/>
        <v>37329250.359999999</v>
      </c>
      <c r="K319">
        <f t="shared" si="44"/>
        <v>28641103.129999995</v>
      </c>
      <c r="L319">
        <f t="shared" si="44"/>
        <v>36447653.229999997</v>
      </c>
      <c r="M319">
        <f t="shared" si="44"/>
        <v>85207866.74000001</v>
      </c>
      <c r="N319">
        <v>2022</v>
      </c>
    </row>
    <row r="320" spans="1:14" x14ac:dyDescent="0.2">
      <c r="A320" t="s">
        <v>0</v>
      </c>
      <c r="B320">
        <v>0</v>
      </c>
      <c r="C320">
        <f t="shared" ref="C320:F320" si="45">C321+C322+C323+C324+C325</f>
        <v>24749651.609999999</v>
      </c>
      <c r="D320">
        <f t="shared" si="45"/>
        <v>12044306.450000001</v>
      </c>
      <c r="E320">
        <f t="shared" si="45"/>
        <v>16409823.809999999</v>
      </c>
      <c r="F320">
        <f t="shared" si="45"/>
        <v>16737861.459999999</v>
      </c>
      <c r="G320">
        <f>G321+G322+G323+G324+G325</f>
        <v>13091068.42</v>
      </c>
      <c r="H320">
        <f t="shared" ref="H320:J320" si="46">H321+H322+H323+H324+H325</f>
        <v>16332635.140000001</v>
      </c>
      <c r="I320">
        <f t="shared" si="46"/>
        <v>13787685.18</v>
      </c>
      <c r="J320">
        <f t="shared" si="46"/>
        <v>13709131.73</v>
      </c>
      <c r="K320">
        <f>K321+K322+K323+K324+K325</f>
        <v>25158314.729999997</v>
      </c>
      <c r="L320">
        <f t="shared" ref="L320:M320" si="47">L321+L322+L323+L324+L325</f>
        <v>19897998.549999997</v>
      </c>
      <c r="M320">
        <f t="shared" si="47"/>
        <v>48872003.649999999</v>
      </c>
      <c r="N320">
        <v>2022</v>
      </c>
    </row>
    <row r="321" spans="1:14" x14ac:dyDescent="0.2">
      <c r="A321" t="s">
        <v>1</v>
      </c>
      <c r="B321">
        <v>0</v>
      </c>
      <c r="C321">
        <v>21043750</v>
      </c>
      <c r="D321">
        <v>10230104.810000001</v>
      </c>
      <c r="E321">
        <v>7877083.5499999998</v>
      </c>
      <c r="F321">
        <v>11365594.609999999</v>
      </c>
      <c r="G321">
        <v>11119667.34</v>
      </c>
      <c r="H321">
        <v>11689960.220000001</v>
      </c>
      <c r="I321">
        <v>11466641.949999999</v>
      </c>
      <c r="J321">
        <v>11010475</v>
      </c>
      <c r="K321">
        <v>12191875</v>
      </c>
      <c r="L321">
        <v>16966965.43</v>
      </c>
      <c r="M321">
        <v>29711926.649999999</v>
      </c>
      <c r="N321">
        <v>2022</v>
      </c>
    </row>
    <row r="322" spans="1:14" x14ac:dyDescent="0.2">
      <c r="A322" t="s">
        <v>2</v>
      </c>
      <c r="B322">
        <v>0</v>
      </c>
      <c r="C322">
        <v>270600</v>
      </c>
      <c r="D322">
        <v>144734.24</v>
      </c>
      <c r="E322">
        <v>7372174.9900000002</v>
      </c>
      <c r="F322">
        <v>2865807.92</v>
      </c>
      <c r="G322">
        <v>552607.31000000006</v>
      </c>
      <c r="H322">
        <v>686138.25</v>
      </c>
      <c r="I322">
        <v>664916.24</v>
      </c>
      <c r="J322">
        <v>10000</v>
      </c>
      <c r="K322">
        <v>9326628.2599999998</v>
      </c>
      <c r="L322">
        <v>704940.22</v>
      </c>
      <c r="M322">
        <v>16064580</v>
      </c>
      <c r="N322">
        <v>2022</v>
      </c>
    </row>
    <row r="323" spans="1:14" x14ac:dyDescent="0.2">
      <c r="A323" t="s">
        <v>3</v>
      </c>
      <c r="B323">
        <v>0</v>
      </c>
      <c r="C323">
        <v>394680</v>
      </c>
      <c r="D323">
        <v>205920</v>
      </c>
      <c r="E323">
        <v>0</v>
      </c>
      <c r="F323">
        <v>1244100</v>
      </c>
      <c r="G323">
        <v>0</v>
      </c>
      <c r="H323">
        <v>2376660</v>
      </c>
      <c r="I323">
        <v>0</v>
      </c>
      <c r="J323">
        <v>1098240</v>
      </c>
      <c r="K323">
        <v>1879020</v>
      </c>
      <c r="L323">
        <v>497640</v>
      </c>
      <c r="M323">
        <v>1046760</v>
      </c>
      <c r="N323">
        <v>2022</v>
      </c>
    </row>
    <row r="324" spans="1:14" x14ac:dyDescent="0.2">
      <c r="A324" t="s">
        <v>4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2022</v>
      </c>
    </row>
    <row r="325" spans="1:14" x14ac:dyDescent="0.2">
      <c r="A325" t="s">
        <v>69</v>
      </c>
      <c r="B325">
        <v>0</v>
      </c>
      <c r="C325">
        <v>3040621.61</v>
      </c>
      <c r="D325">
        <v>1463547.4</v>
      </c>
      <c r="E325">
        <v>1160565.27</v>
      </c>
      <c r="F325">
        <v>1262358.93</v>
      </c>
      <c r="G325">
        <v>1418793.77</v>
      </c>
      <c r="H325">
        <v>1579876.67</v>
      </c>
      <c r="I325">
        <v>1656126.99</v>
      </c>
      <c r="J325">
        <v>1590416.73</v>
      </c>
      <c r="K325">
        <v>1760791.47</v>
      </c>
      <c r="L325">
        <v>1728452.9</v>
      </c>
      <c r="M325">
        <v>2048737</v>
      </c>
      <c r="N325">
        <v>2022</v>
      </c>
    </row>
    <row r="326" spans="1:14" x14ac:dyDescent="0.2">
      <c r="A326" t="s">
        <v>5</v>
      </c>
      <c r="B326">
        <v>0</v>
      </c>
      <c r="C326">
        <f t="shared" ref="C326:M326" si="48">C327+C328+C329+C330+C331+C332+C333+C334+C335</f>
        <v>5292617.67</v>
      </c>
      <c r="D326">
        <f t="shared" si="48"/>
        <v>6748729.6699999999</v>
      </c>
      <c r="E326">
        <f t="shared" si="48"/>
        <v>2200828.8499999996</v>
      </c>
      <c r="F326">
        <f t="shared" si="48"/>
        <v>8917457.1600000001</v>
      </c>
      <c r="G326">
        <f t="shared" si="48"/>
        <v>7180126.3399999999</v>
      </c>
      <c r="H326">
        <f t="shared" si="48"/>
        <v>5543847.2300000004</v>
      </c>
      <c r="I326">
        <f t="shared" si="48"/>
        <v>8634173.5899999999</v>
      </c>
      <c r="J326">
        <f t="shared" si="48"/>
        <v>10558532.74</v>
      </c>
      <c r="K326">
        <f t="shared" si="48"/>
        <v>7445897.1999999993</v>
      </c>
      <c r="L326">
        <f t="shared" si="48"/>
        <v>7113391.7000000002</v>
      </c>
      <c r="M326">
        <f t="shared" si="48"/>
        <v>20314044.159999996</v>
      </c>
      <c r="N326">
        <v>2022</v>
      </c>
    </row>
    <row r="327" spans="1:14" x14ac:dyDescent="0.2">
      <c r="A327" t="s">
        <v>6</v>
      </c>
      <c r="B327">
        <v>0</v>
      </c>
      <c r="C327">
        <v>1894406.6</v>
      </c>
      <c r="D327">
        <v>812302.85</v>
      </c>
      <c r="E327">
        <v>1365963.65</v>
      </c>
      <c r="F327">
        <v>1612615.21</v>
      </c>
      <c r="G327">
        <v>925352.15</v>
      </c>
      <c r="H327">
        <v>1169159.27</v>
      </c>
      <c r="I327">
        <v>1611669.5</v>
      </c>
      <c r="J327">
        <v>1143785.92</v>
      </c>
      <c r="K327">
        <v>1507965.89</v>
      </c>
      <c r="L327">
        <v>1571770.07</v>
      </c>
      <c r="M327">
        <v>1644502.35</v>
      </c>
      <c r="N327">
        <v>2022</v>
      </c>
    </row>
    <row r="328" spans="1:14" x14ac:dyDescent="0.2">
      <c r="A328" t="s">
        <v>7</v>
      </c>
      <c r="B328">
        <v>0</v>
      </c>
      <c r="C328">
        <v>0</v>
      </c>
      <c r="D328">
        <v>197296</v>
      </c>
      <c r="E328">
        <v>0</v>
      </c>
      <c r="F328">
        <v>528493.74</v>
      </c>
      <c r="G328">
        <v>289368.45</v>
      </c>
      <c r="H328">
        <v>215202.97</v>
      </c>
      <c r="I328">
        <v>1093109.8999999999</v>
      </c>
      <c r="J328">
        <v>439087.87</v>
      </c>
      <c r="K328">
        <v>710020.01</v>
      </c>
      <c r="L328">
        <v>532889.98</v>
      </c>
      <c r="M328">
        <v>2163283.77</v>
      </c>
      <c r="N328">
        <v>2022</v>
      </c>
    </row>
    <row r="329" spans="1:14" x14ac:dyDescent="0.2">
      <c r="A329" t="s">
        <v>8</v>
      </c>
      <c r="B329">
        <v>0</v>
      </c>
      <c r="C329">
        <v>0</v>
      </c>
      <c r="D329">
        <v>0</v>
      </c>
      <c r="E329">
        <v>1500</v>
      </c>
      <c r="F329">
        <v>4700</v>
      </c>
      <c r="G329">
        <v>6250</v>
      </c>
      <c r="H329">
        <v>21250</v>
      </c>
      <c r="I329">
        <v>12230</v>
      </c>
      <c r="J329">
        <v>0</v>
      </c>
      <c r="K329">
        <v>12900</v>
      </c>
      <c r="L329">
        <v>192237.3</v>
      </c>
      <c r="M329">
        <v>27850</v>
      </c>
      <c r="N329">
        <v>2022</v>
      </c>
    </row>
    <row r="330" spans="1:14" x14ac:dyDescent="0.2">
      <c r="A330" t="s">
        <v>9</v>
      </c>
      <c r="B330">
        <v>0</v>
      </c>
      <c r="C330">
        <v>0</v>
      </c>
      <c r="D330">
        <v>0</v>
      </c>
      <c r="E330">
        <v>0</v>
      </c>
      <c r="F330">
        <v>12200</v>
      </c>
      <c r="G330">
        <v>0</v>
      </c>
      <c r="H330">
        <v>12400</v>
      </c>
      <c r="I330">
        <v>116860</v>
      </c>
      <c r="J330">
        <v>0</v>
      </c>
      <c r="K330">
        <v>11879</v>
      </c>
      <c r="L330">
        <v>141416</v>
      </c>
      <c r="M330">
        <v>28300</v>
      </c>
      <c r="N330">
        <v>2022</v>
      </c>
    </row>
    <row r="331" spans="1:14" x14ac:dyDescent="0.2">
      <c r="A331" t="s">
        <v>10</v>
      </c>
      <c r="B331">
        <v>0</v>
      </c>
      <c r="C331">
        <v>1860703.24</v>
      </c>
      <c r="D331">
        <v>1357279.5</v>
      </c>
      <c r="E331">
        <v>155363.98000000001</v>
      </c>
      <c r="F331">
        <v>2606067.2200000002</v>
      </c>
      <c r="G331">
        <v>770725.4</v>
      </c>
      <c r="H331">
        <v>0</v>
      </c>
      <c r="I331">
        <v>3603521.3</v>
      </c>
      <c r="J331">
        <v>5783213.6799999997</v>
      </c>
      <c r="K331">
        <v>2721743.13</v>
      </c>
      <c r="L331">
        <v>894325</v>
      </c>
      <c r="M331">
        <v>5005459.4000000004</v>
      </c>
      <c r="N331">
        <v>2022</v>
      </c>
    </row>
    <row r="332" spans="1:14" x14ac:dyDescent="0.2">
      <c r="A332" t="s">
        <v>60</v>
      </c>
      <c r="B332">
        <v>0</v>
      </c>
      <c r="C332">
        <v>53257.83</v>
      </c>
      <c r="D332">
        <v>2729678.4</v>
      </c>
      <c r="E332">
        <v>0</v>
      </c>
      <c r="F332">
        <v>0</v>
      </c>
      <c r="G332">
        <v>142211.92000000001</v>
      </c>
      <c r="H332">
        <v>46963.76</v>
      </c>
      <c r="I332">
        <v>519598.9</v>
      </c>
      <c r="J332">
        <v>54063.16</v>
      </c>
      <c r="K332">
        <v>55931.33</v>
      </c>
      <c r="L332">
        <v>411298.58</v>
      </c>
      <c r="M332">
        <v>676203.78</v>
      </c>
      <c r="N332">
        <v>2022</v>
      </c>
    </row>
    <row r="333" spans="1:14" x14ac:dyDescent="0.2">
      <c r="A333" t="s">
        <v>11</v>
      </c>
      <c r="B333">
        <v>0</v>
      </c>
      <c r="C333">
        <v>0</v>
      </c>
      <c r="D333">
        <v>128620</v>
      </c>
      <c r="E333">
        <v>32001.22</v>
      </c>
      <c r="F333">
        <v>47200</v>
      </c>
      <c r="G333">
        <v>337066.73</v>
      </c>
      <c r="H333">
        <v>346136.72</v>
      </c>
      <c r="I333">
        <v>143267.84</v>
      </c>
      <c r="J333">
        <v>121751.5</v>
      </c>
      <c r="K333">
        <v>117314.24000000001</v>
      </c>
      <c r="L333">
        <v>418722.97</v>
      </c>
      <c r="M333">
        <v>525669.39</v>
      </c>
      <c r="N333">
        <v>2022</v>
      </c>
    </row>
    <row r="334" spans="1:14" x14ac:dyDescent="0.2">
      <c r="A334" t="s">
        <v>12</v>
      </c>
      <c r="B334">
        <v>0</v>
      </c>
      <c r="C334">
        <v>1484250</v>
      </c>
      <c r="D334">
        <v>1523552.92</v>
      </c>
      <c r="E334">
        <v>646000</v>
      </c>
      <c r="F334">
        <v>3449220</v>
      </c>
      <c r="G334">
        <v>2767904.27</v>
      </c>
      <c r="H334">
        <v>3180090.2</v>
      </c>
      <c r="I334">
        <v>837291.35</v>
      </c>
      <c r="J334">
        <v>2624080.0099999998</v>
      </c>
      <c r="K334">
        <v>2157766.7599999998</v>
      </c>
      <c r="L334">
        <v>2049808.77</v>
      </c>
      <c r="M334">
        <v>9368195.5</v>
      </c>
      <c r="N334">
        <v>2022</v>
      </c>
    </row>
    <row r="335" spans="1:14" x14ac:dyDescent="0.2">
      <c r="A335" t="s">
        <v>80</v>
      </c>
      <c r="B335">
        <v>0</v>
      </c>
      <c r="C335">
        <v>0</v>
      </c>
      <c r="D335">
        <v>0</v>
      </c>
      <c r="E335">
        <v>0</v>
      </c>
      <c r="F335">
        <v>656960.99</v>
      </c>
      <c r="G335">
        <v>1941247.42</v>
      </c>
      <c r="H335">
        <v>552644.31000000006</v>
      </c>
      <c r="I335">
        <v>696624.8</v>
      </c>
      <c r="J335">
        <v>392550.6</v>
      </c>
      <c r="K335">
        <v>150376.84</v>
      </c>
      <c r="L335">
        <v>900923.03</v>
      </c>
      <c r="M335">
        <v>874579.97</v>
      </c>
      <c r="N335">
        <v>2022</v>
      </c>
    </row>
    <row r="336" spans="1:14" x14ac:dyDescent="0.2">
      <c r="A336" t="s">
        <v>13</v>
      </c>
      <c r="B336">
        <v>0</v>
      </c>
      <c r="C336">
        <v>0</v>
      </c>
      <c r="D336">
        <f t="shared" ref="D336:M336" si="49">D337+D338+D339+D340+D341+D342+D343+D344+D345</f>
        <v>921057.61</v>
      </c>
      <c r="E336">
        <f t="shared" si="49"/>
        <v>969701.72</v>
      </c>
      <c r="F336">
        <f t="shared" si="49"/>
        <v>678613.5</v>
      </c>
      <c r="G336">
        <f t="shared" si="49"/>
        <v>2030455.35</v>
      </c>
      <c r="H336">
        <f t="shared" si="49"/>
        <v>823453.14</v>
      </c>
      <c r="I336">
        <f t="shared" si="49"/>
        <v>4844180.1900000004</v>
      </c>
      <c r="J336">
        <f t="shared" si="49"/>
        <v>535652.11</v>
      </c>
      <c r="K336">
        <f t="shared" si="49"/>
        <v>547869.01</v>
      </c>
      <c r="L336">
        <f t="shared" si="49"/>
        <v>544691.54</v>
      </c>
      <c r="M336">
        <f t="shared" si="49"/>
        <v>8702355.9000000004</v>
      </c>
      <c r="N336">
        <v>2022</v>
      </c>
    </row>
    <row r="337" spans="1:14" x14ac:dyDescent="0.2">
      <c r="A337" t="s">
        <v>14</v>
      </c>
      <c r="B337">
        <v>0</v>
      </c>
      <c r="C337">
        <v>0</v>
      </c>
      <c r="D337">
        <v>55712.1</v>
      </c>
      <c r="E337">
        <v>22259.4</v>
      </c>
      <c r="F337">
        <v>25503.1</v>
      </c>
      <c r="G337">
        <v>118684.9</v>
      </c>
      <c r="H337">
        <v>120122.1</v>
      </c>
      <c r="I337">
        <v>185390.66</v>
      </c>
      <c r="J337">
        <v>17820</v>
      </c>
      <c r="K337">
        <v>20455</v>
      </c>
      <c r="L337">
        <v>34269</v>
      </c>
      <c r="M337">
        <v>302574.65999999997</v>
      </c>
      <c r="N337">
        <v>2022</v>
      </c>
    </row>
    <row r="338" spans="1:14" x14ac:dyDescent="0.2">
      <c r="A338" t="s">
        <v>15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65136</v>
      </c>
      <c r="H338">
        <v>0</v>
      </c>
      <c r="I338">
        <v>0</v>
      </c>
      <c r="J338">
        <v>274350</v>
      </c>
      <c r="K338">
        <v>33040</v>
      </c>
      <c r="L338">
        <v>0</v>
      </c>
      <c r="M338">
        <v>329043</v>
      </c>
      <c r="N338">
        <v>2022</v>
      </c>
    </row>
    <row r="339" spans="1:14" x14ac:dyDescent="0.2">
      <c r="A339" t="s">
        <v>50</v>
      </c>
      <c r="B339">
        <v>0</v>
      </c>
      <c r="C339">
        <v>0</v>
      </c>
      <c r="D339">
        <v>33925</v>
      </c>
      <c r="E339">
        <v>-33925</v>
      </c>
      <c r="F339">
        <v>33925</v>
      </c>
      <c r="G339">
        <v>0</v>
      </c>
      <c r="H339">
        <v>35043</v>
      </c>
      <c r="I339">
        <v>411444.71</v>
      </c>
      <c r="J339">
        <v>0</v>
      </c>
      <c r="K339">
        <v>123</v>
      </c>
      <c r="L339">
        <v>24877.75</v>
      </c>
      <c r="M339">
        <v>148079.5</v>
      </c>
      <c r="N339">
        <v>2022</v>
      </c>
    </row>
    <row r="340" spans="1:14" x14ac:dyDescent="0.2">
      <c r="A340" t="s">
        <v>16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97610</v>
      </c>
      <c r="J340">
        <v>0</v>
      </c>
      <c r="K340">
        <v>0</v>
      </c>
      <c r="L340">
        <v>0</v>
      </c>
      <c r="M340">
        <v>0</v>
      </c>
      <c r="N340">
        <v>2022</v>
      </c>
    </row>
    <row r="341" spans="1:14" x14ac:dyDescent="0.2">
      <c r="A341" t="s">
        <v>17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10030</v>
      </c>
      <c r="I341">
        <v>0</v>
      </c>
      <c r="J341">
        <v>0</v>
      </c>
      <c r="K341">
        <v>54800</v>
      </c>
      <c r="L341">
        <v>0</v>
      </c>
      <c r="M341">
        <v>0</v>
      </c>
      <c r="N341">
        <v>2022</v>
      </c>
    </row>
    <row r="342" spans="1:14" x14ac:dyDescent="0.2">
      <c r="A342" t="s">
        <v>18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5752.5</v>
      </c>
      <c r="K342">
        <v>0</v>
      </c>
      <c r="L342">
        <v>46802.879999999997</v>
      </c>
      <c r="M342">
        <v>485837.17</v>
      </c>
      <c r="N342">
        <v>2022</v>
      </c>
    </row>
    <row r="343" spans="1:14" x14ac:dyDescent="0.2">
      <c r="A343" t="s">
        <v>51</v>
      </c>
      <c r="B343">
        <v>0</v>
      </c>
      <c r="C343">
        <v>0</v>
      </c>
      <c r="D343">
        <v>0</v>
      </c>
      <c r="E343">
        <v>930000</v>
      </c>
      <c r="F343">
        <v>599815.4</v>
      </c>
      <c r="G343">
        <v>500000</v>
      </c>
      <c r="H343">
        <v>75518</v>
      </c>
      <c r="I343">
        <v>2737000</v>
      </c>
      <c r="J343">
        <v>0</v>
      </c>
      <c r="K343">
        <v>0</v>
      </c>
      <c r="L343">
        <v>0</v>
      </c>
      <c r="M343">
        <v>3656265.55</v>
      </c>
      <c r="N343">
        <v>2022</v>
      </c>
    </row>
    <row r="344" spans="1:14" x14ac:dyDescent="0.2">
      <c r="A344" t="s">
        <v>19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2022</v>
      </c>
    </row>
    <row r="345" spans="1:14" x14ac:dyDescent="0.2">
      <c r="A345" t="s">
        <v>70</v>
      </c>
      <c r="B345">
        <v>0</v>
      </c>
      <c r="C345">
        <v>0</v>
      </c>
      <c r="D345">
        <v>831420.51</v>
      </c>
      <c r="E345">
        <v>51367.32</v>
      </c>
      <c r="F345">
        <v>19370</v>
      </c>
      <c r="G345">
        <v>1346634.45</v>
      </c>
      <c r="H345">
        <v>582740.04</v>
      </c>
      <c r="I345">
        <v>1412734.82</v>
      </c>
      <c r="J345">
        <v>237729.61</v>
      </c>
      <c r="K345">
        <v>439451.01</v>
      </c>
      <c r="L345">
        <v>438741.91</v>
      </c>
      <c r="M345">
        <v>3780556.02</v>
      </c>
      <c r="N345">
        <v>2022</v>
      </c>
    </row>
    <row r="346" spans="1:14" x14ac:dyDescent="0.2">
      <c r="A346" t="s">
        <v>20</v>
      </c>
      <c r="B346">
        <v>0</v>
      </c>
      <c r="C346">
        <v>0</v>
      </c>
      <c r="D346">
        <f t="shared" ref="D346" si="50">D347+D348+D349+D350+D351+D352+D353</f>
        <v>552240</v>
      </c>
      <c r="E346">
        <v>0</v>
      </c>
      <c r="F346">
        <f>F347+F348+F349+F350+F351+F352+F353</f>
        <v>773887.77</v>
      </c>
      <c r="G346">
        <v>0</v>
      </c>
      <c r="H346">
        <f>H347+H348+H349+H350+H351+H352+H353</f>
        <v>200000</v>
      </c>
      <c r="I346">
        <f t="shared" ref="I346" si="51">I347+I348+I349+I350+I351+I352+I353</f>
        <v>0</v>
      </c>
      <c r="J346">
        <v>0</v>
      </c>
      <c r="K346">
        <f t="shared" ref="K346:M346" si="52">K347+K348+K349+K350+K351+K352+K353</f>
        <v>108800</v>
      </c>
      <c r="L346">
        <f t="shared" si="52"/>
        <v>50000</v>
      </c>
      <c r="M346">
        <f t="shared" si="52"/>
        <v>80000</v>
      </c>
      <c r="N346">
        <v>2022</v>
      </c>
    </row>
    <row r="347" spans="1:14" x14ac:dyDescent="0.2">
      <c r="A347" t="s">
        <v>21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200000</v>
      </c>
      <c r="I347">
        <v>0</v>
      </c>
      <c r="J347">
        <v>0</v>
      </c>
      <c r="K347">
        <v>108800</v>
      </c>
      <c r="L347">
        <v>50000</v>
      </c>
      <c r="M347">
        <v>80000</v>
      </c>
      <c r="N347">
        <v>2022</v>
      </c>
    </row>
    <row r="348" spans="1:14" x14ac:dyDescent="0.2">
      <c r="A348" t="s">
        <v>52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2022</v>
      </c>
    </row>
    <row r="349" spans="1:14" x14ac:dyDescent="0.2">
      <c r="A349" t="s">
        <v>53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2022</v>
      </c>
    </row>
    <row r="350" spans="1:14" x14ac:dyDescent="0.2">
      <c r="A350" t="s">
        <v>54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2022</v>
      </c>
    </row>
    <row r="351" spans="1:14" x14ac:dyDescent="0.2">
      <c r="A351" t="s">
        <v>55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2022</v>
      </c>
    </row>
    <row r="352" spans="1:14" x14ac:dyDescent="0.2">
      <c r="A352" t="s">
        <v>22</v>
      </c>
      <c r="B352">
        <v>0</v>
      </c>
      <c r="C352">
        <v>0</v>
      </c>
      <c r="D352">
        <v>552240</v>
      </c>
      <c r="E352">
        <v>0</v>
      </c>
      <c r="F352">
        <v>773887.77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2022</v>
      </c>
    </row>
    <row r="353" spans="1:14" x14ac:dyDescent="0.2">
      <c r="A353" t="s">
        <v>56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2022</v>
      </c>
    </row>
    <row r="354" spans="1:14" x14ac:dyDescent="0.2">
      <c r="A354" t="s">
        <v>71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f t="shared" ref="I354" si="53">I355+I356+I357+I358+I359+I360+I361</f>
        <v>0</v>
      </c>
      <c r="J354">
        <v>0</v>
      </c>
      <c r="K354">
        <v>0</v>
      </c>
      <c r="L354">
        <v>0</v>
      </c>
      <c r="M354">
        <v>0</v>
      </c>
      <c r="N354">
        <v>2022</v>
      </c>
    </row>
    <row r="355" spans="1:14" x14ac:dyDescent="0.2">
      <c r="A355" t="s">
        <v>44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2022</v>
      </c>
    </row>
    <row r="356" spans="1:14" x14ac:dyDescent="0.2">
      <c r="A356" t="s">
        <v>45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2022</v>
      </c>
    </row>
    <row r="357" spans="1:14" x14ac:dyDescent="0.2">
      <c r="A357" t="s">
        <v>46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2022</v>
      </c>
    </row>
    <row r="358" spans="1:14" x14ac:dyDescent="0.2">
      <c r="A358" t="s">
        <v>47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2022</v>
      </c>
    </row>
    <row r="359" spans="1:14" x14ac:dyDescent="0.2">
      <c r="A359" t="s">
        <v>48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2022</v>
      </c>
    </row>
    <row r="360" spans="1:14" x14ac:dyDescent="0.2">
      <c r="A360" t="s">
        <v>49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2022</v>
      </c>
    </row>
    <row r="361" spans="1:14" x14ac:dyDescent="0.2">
      <c r="A361" t="s">
        <v>57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2022</v>
      </c>
    </row>
    <row r="362" spans="1:14" x14ac:dyDescent="0.2">
      <c r="A362" t="s">
        <v>72</v>
      </c>
      <c r="B362">
        <v>0</v>
      </c>
      <c r="C362">
        <v>0</v>
      </c>
      <c r="D362">
        <f t="shared" ref="D362:J362" si="54">D363+D364+D365+D366+D367+D368+D369+D370+D371</f>
        <v>1226711.95</v>
      </c>
      <c r="E362">
        <f t="shared" si="54"/>
        <v>-140284.29999999999</v>
      </c>
      <c r="F362">
        <f t="shared" si="54"/>
        <v>140284.29999999999</v>
      </c>
      <c r="G362">
        <f t="shared" si="54"/>
        <v>402269.14999999997</v>
      </c>
      <c r="H362">
        <f t="shared" si="54"/>
        <v>13593319.140000001</v>
      </c>
      <c r="I362">
        <f t="shared" si="54"/>
        <v>7004170.3200000003</v>
      </c>
      <c r="J362">
        <f t="shared" si="54"/>
        <v>5932301.2799999993</v>
      </c>
      <c r="K362">
        <f>K363+K364+K365+K366+K367+K368+K369+K370+K371</f>
        <v>1973854.69</v>
      </c>
      <c r="L362">
        <f t="shared" ref="L362:M362" si="55">L363+L364+L365+L366+L367+L368+L369+L370+L371</f>
        <v>2247938.94</v>
      </c>
      <c r="M362">
        <f t="shared" si="55"/>
        <v>7239463.0300000003</v>
      </c>
      <c r="N362">
        <v>2022</v>
      </c>
    </row>
    <row r="363" spans="1:14" x14ac:dyDescent="0.2">
      <c r="A363" t="s">
        <v>23</v>
      </c>
      <c r="B363">
        <v>0</v>
      </c>
      <c r="C363">
        <v>0</v>
      </c>
      <c r="D363">
        <v>1086427.6499999999</v>
      </c>
      <c r="E363">
        <v>0</v>
      </c>
      <c r="F363">
        <v>0</v>
      </c>
      <c r="G363">
        <v>542553.44999999995</v>
      </c>
      <c r="H363">
        <v>13289034.84</v>
      </c>
      <c r="I363">
        <v>5898012.54</v>
      </c>
      <c r="J363">
        <v>3540744.44</v>
      </c>
      <c r="K363">
        <v>1973854.69</v>
      </c>
      <c r="L363">
        <v>2177138.94</v>
      </c>
      <c r="M363">
        <v>3481907.14</v>
      </c>
      <c r="N363">
        <v>2022</v>
      </c>
    </row>
    <row r="364" spans="1:14" x14ac:dyDescent="0.2">
      <c r="A364" t="s">
        <v>61</v>
      </c>
      <c r="B364">
        <v>0</v>
      </c>
      <c r="C364">
        <v>0</v>
      </c>
      <c r="D364">
        <v>140284.29999999999</v>
      </c>
      <c r="E364">
        <v>-140284.29999999999</v>
      </c>
      <c r="F364">
        <v>140284.29999999999</v>
      </c>
      <c r="G364">
        <v>-140284.29999999999</v>
      </c>
      <c r="H364">
        <v>140284.29999999999</v>
      </c>
      <c r="I364">
        <v>818713.5</v>
      </c>
      <c r="J364">
        <v>0</v>
      </c>
      <c r="K364">
        <v>0</v>
      </c>
      <c r="L364">
        <v>70800</v>
      </c>
      <c r="M364">
        <v>444246.4</v>
      </c>
      <c r="N364">
        <v>2022</v>
      </c>
    </row>
    <row r="365" spans="1:14" x14ac:dyDescent="0.2">
      <c r="A365" t="s">
        <v>62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51636.62</v>
      </c>
      <c r="J365">
        <v>0</v>
      </c>
      <c r="K365">
        <v>0</v>
      </c>
      <c r="L365">
        <v>0</v>
      </c>
      <c r="M365">
        <v>0</v>
      </c>
      <c r="N365">
        <v>2022</v>
      </c>
    </row>
    <row r="366" spans="1:14" x14ac:dyDescent="0.2">
      <c r="A366" t="s">
        <v>63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2022</v>
      </c>
    </row>
    <row r="367" spans="1:14" x14ac:dyDescent="0.2">
      <c r="A367" t="s">
        <v>64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164000</v>
      </c>
      <c r="I367">
        <v>97039.66</v>
      </c>
      <c r="J367">
        <v>2391556.84</v>
      </c>
      <c r="K367">
        <v>0</v>
      </c>
      <c r="L367">
        <v>0</v>
      </c>
      <c r="M367">
        <v>913367.58</v>
      </c>
      <c r="N367">
        <v>2022</v>
      </c>
    </row>
    <row r="368" spans="1:14" x14ac:dyDescent="0.2">
      <c r="A368" t="s">
        <v>58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138768</v>
      </c>
      <c r="J368">
        <v>0</v>
      </c>
      <c r="K368">
        <v>0</v>
      </c>
      <c r="L368">
        <v>0</v>
      </c>
      <c r="M368">
        <v>2399941.91</v>
      </c>
      <c r="N368">
        <v>2022</v>
      </c>
    </row>
    <row r="369" spans="1:14" x14ac:dyDescent="0.2">
      <c r="A369" t="s">
        <v>59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2022</v>
      </c>
    </row>
    <row r="370" spans="1:14" x14ac:dyDescent="0.2">
      <c r="A370" t="s">
        <v>24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2022</v>
      </c>
    </row>
    <row r="371" spans="1:14" x14ac:dyDescent="0.2">
      <c r="A371" t="s">
        <v>65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2022</v>
      </c>
    </row>
    <row r="372" spans="1:14" x14ac:dyDescent="0.2">
      <c r="A372" t="s">
        <v>73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f t="shared" ref="I372:L372" si="56">I373+I374+I375+I376</f>
        <v>0</v>
      </c>
      <c r="J372">
        <f t="shared" si="56"/>
        <v>6593632.5</v>
      </c>
      <c r="K372">
        <f t="shared" si="56"/>
        <v>-6593632.5</v>
      </c>
      <c r="L372">
        <f t="shared" si="56"/>
        <v>6593632.5</v>
      </c>
      <c r="M372">
        <v>0</v>
      </c>
      <c r="N372">
        <v>2022</v>
      </c>
    </row>
    <row r="373" spans="1:14" x14ac:dyDescent="0.2">
      <c r="A373" t="s">
        <v>26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6593632.5</v>
      </c>
      <c r="K373">
        <v>-6593632.5</v>
      </c>
      <c r="L373">
        <v>6593632.5</v>
      </c>
      <c r="M373">
        <v>0</v>
      </c>
      <c r="N373">
        <v>2022</v>
      </c>
    </row>
    <row r="374" spans="1:14" x14ac:dyDescent="0.2">
      <c r="A374" t="s">
        <v>27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2022</v>
      </c>
    </row>
    <row r="375" spans="1:14" x14ac:dyDescent="0.2">
      <c r="A375" t="s">
        <v>28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2022</v>
      </c>
    </row>
    <row r="376" spans="1:14" ht="14.25" customHeight="1" x14ac:dyDescent="0.2">
      <c r="A376" t="s">
        <v>29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2022</v>
      </c>
    </row>
    <row r="377" spans="1:14" x14ac:dyDescent="0.2">
      <c r="A377" t="s">
        <v>74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2022</v>
      </c>
    </row>
    <row r="378" spans="1:14" x14ac:dyDescent="0.2">
      <c r="A378" t="s">
        <v>30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2022</v>
      </c>
    </row>
    <row r="379" spans="1:14" x14ac:dyDescent="0.2">
      <c r="A379" t="s">
        <v>31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2022</v>
      </c>
    </row>
    <row r="380" spans="1:14" x14ac:dyDescent="0.2">
      <c r="A380" t="s">
        <v>32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2022</v>
      </c>
    </row>
    <row r="381" spans="1:14" x14ac:dyDescent="0.2">
      <c r="A381" t="s">
        <v>33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2022</v>
      </c>
    </row>
    <row r="382" spans="1:14" x14ac:dyDescent="0.2">
      <c r="A382" t="s">
        <v>34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2022</v>
      </c>
    </row>
    <row r="383" spans="1:14" x14ac:dyDescent="0.2">
      <c r="A383" t="s">
        <v>75</v>
      </c>
      <c r="B383">
        <v>0</v>
      </c>
      <c r="C383">
        <f>C320+C326+C336+C346+C354+C362+C372+C377</f>
        <v>30042269.280000001</v>
      </c>
      <c r="D383">
        <f>D320+D326+D336+D346+D354+D362+D372+D377</f>
        <v>21493045.68</v>
      </c>
      <c r="E383">
        <f>E320+E326+E336+E346+E354+E362+E372+E377</f>
        <v>19440070.079999994</v>
      </c>
      <c r="F383">
        <f>F320+F326+F336+F346+F354+F362+F372+F377</f>
        <v>27248104.189999998</v>
      </c>
      <c r="G383">
        <f t="shared" ref="G383" si="57">G319+G325+G335+G345+G353+G361+G371+G376</f>
        <v>27410594.899999995</v>
      </c>
      <c r="H383">
        <f t="shared" ref="H383" si="58">H319+H325+H335+H345+H353+H361+H371+H376</f>
        <v>39208515.670000009</v>
      </c>
      <c r="I383">
        <f t="shared" ref="I383:I384" si="59">I319+I325+I335+I345+I353+I361+I371+I376</f>
        <v>38035695.890000001</v>
      </c>
      <c r="J383">
        <f>J319+J325+J335+J345+J353+J361+J371+J376</f>
        <v>39549947.299999997</v>
      </c>
      <c r="K383">
        <v>0</v>
      </c>
      <c r="L383">
        <v>0</v>
      </c>
      <c r="M383">
        <v>0</v>
      </c>
      <c r="N383">
        <v>2022</v>
      </c>
    </row>
    <row r="384" spans="1:14" x14ac:dyDescent="0.2">
      <c r="A384" t="s">
        <v>35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f t="shared" si="59"/>
        <v>34270209.280000001</v>
      </c>
      <c r="J384">
        <f>J320+J326+J336+J346+J354+J362+J372+J377</f>
        <v>37329250.359999999</v>
      </c>
      <c r="K384">
        <f t="shared" ref="K384:M384" si="60">K320+K326+K336+K346+K354+K362+K372+K377</f>
        <v>28641103.129999995</v>
      </c>
      <c r="L384">
        <f t="shared" si="60"/>
        <v>36447653.229999997</v>
      </c>
      <c r="M384">
        <f t="shared" si="60"/>
        <v>85207866.74000001</v>
      </c>
      <c r="N384">
        <v>2022</v>
      </c>
    </row>
    <row r="385" spans="1:14" x14ac:dyDescent="0.2">
      <c r="A385" t="s">
        <v>36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J385">
        <v>0</v>
      </c>
      <c r="K385">
        <v>0</v>
      </c>
      <c r="L385">
        <v>0</v>
      </c>
      <c r="M385">
        <v>0</v>
      </c>
      <c r="N385">
        <v>2022</v>
      </c>
    </row>
    <row r="386" spans="1:14" x14ac:dyDescent="0.2">
      <c r="A386" t="s">
        <v>37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J386">
        <v>0</v>
      </c>
      <c r="K386">
        <v>0</v>
      </c>
      <c r="L386">
        <v>0</v>
      </c>
      <c r="M386">
        <v>0</v>
      </c>
      <c r="N386">
        <v>2022</v>
      </c>
    </row>
    <row r="387" spans="1:14" x14ac:dyDescent="0.2">
      <c r="A387" t="s">
        <v>38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J387">
        <v>0</v>
      </c>
      <c r="K387">
        <v>0</v>
      </c>
      <c r="L387">
        <v>0</v>
      </c>
      <c r="M387">
        <v>0</v>
      </c>
      <c r="N387">
        <v>2022</v>
      </c>
    </row>
    <row r="388" spans="1:14" x14ac:dyDescent="0.2">
      <c r="A388" t="s">
        <v>76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J388">
        <v>0</v>
      </c>
      <c r="K388">
        <v>0</v>
      </c>
      <c r="L388">
        <v>0</v>
      </c>
      <c r="M388">
        <v>0</v>
      </c>
      <c r="N388">
        <v>2022</v>
      </c>
    </row>
    <row r="389" spans="1:14" x14ac:dyDescent="0.2">
      <c r="A389" t="s">
        <v>77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J389">
        <v>0</v>
      </c>
      <c r="K389">
        <v>0</v>
      </c>
      <c r="L389">
        <v>0</v>
      </c>
      <c r="M389">
        <v>0</v>
      </c>
      <c r="N389">
        <v>2022</v>
      </c>
    </row>
    <row r="390" spans="1:14" x14ac:dyDescent="0.2">
      <c r="A390" t="s">
        <v>39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J390">
        <v>0</v>
      </c>
      <c r="K390">
        <v>0</v>
      </c>
      <c r="L390">
        <v>0</v>
      </c>
      <c r="M390">
        <v>0</v>
      </c>
      <c r="N390">
        <v>2022</v>
      </c>
    </row>
    <row r="391" spans="1:14" x14ac:dyDescent="0.2">
      <c r="A391" t="s">
        <v>40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J391">
        <v>0</v>
      </c>
      <c r="K391">
        <v>0</v>
      </c>
      <c r="L391">
        <v>0</v>
      </c>
      <c r="M391">
        <v>0</v>
      </c>
      <c r="N391">
        <v>2022</v>
      </c>
    </row>
    <row r="392" spans="1:14" x14ac:dyDescent="0.2">
      <c r="A392" t="s">
        <v>78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J392">
        <v>0</v>
      </c>
      <c r="K392">
        <v>0</v>
      </c>
      <c r="L392">
        <v>0</v>
      </c>
      <c r="M392">
        <v>0</v>
      </c>
      <c r="N392">
        <v>2022</v>
      </c>
    </row>
    <row r="393" spans="1:14" x14ac:dyDescent="0.2">
      <c r="A393" t="s">
        <v>41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J393">
        <v>0</v>
      </c>
      <c r="K393">
        <v>0</v>
      </c>
      <c r="L393">
        <v>0</v>
      </c>
      <c r="M393">
        <v>0</v>
      </c>
      <c r="N393">
        <v>2022</v>
      </c>
    </row>
    <row r="394" spans="1:14" x14ac:dyDescent="0.2">
      <c r="A394" t="s">
        <v>42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J394">
        <v>0</v>
      </c>
      <c r="K394">
        <v>0</v>
      </c>
      <c r="L394">
        <v>0</v>
      </c>
      <c r="M394">
        <v>0</v>
      </c>
      <c r="N394">
        <v>2022</v>
      </c>
    </row>
    <row r="395" spans="1:14" x14ac:dyDescent="0.2">
      <c r="A395" t="s">
        <v>79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J395">
        <v>0</v>
      </c>
      <c r="K395">
        <v>0</v>
      </c>
      <c r="L395">
        <v>0</v>
      </c>
      <c r="M395">
        <v>0</v>
      </c>
      <c r="N395">
        <v>2022</v>
      </c>
    </row>
    <row r="396" spans="1:14" x14ac:dyDescent="0.2">
      <c r="A396" t="s">
        <v>43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J396">
        <v>0</v>
      </c>
      <c r="K396">
        <v>0</v>
      </c>
      <c r="L396">
        <v>0</v>
      </c>
      <c r="M396">
        <v>0</v>
      </c>
      <c r="N396">
        <v>2022</v>
      </c>
    </row>
    <row r="397" spans="1:14" x14ac:dyDescent="0.2">
      <c r="A397" t="s">
        <v>67</v>
      </c>
      <c r="B397" t="s">
        <v>66</v>
      </c>
      <c r="C397" t="s">
        <v>66</v>
      </c>
      <c r="D397" t="s">
        <v>66</v>
      </c>
      <c r="E397" t="s">
        <v>66</v>
      </c>
      <c r="F397" t="s">
        <v>66</v>
      </c>
      <c r="G397" t="s">
        <v>66</v>
      </c>
      <c r="H397" t="s">
        <v>66</v>
      </c>
      <c r="I397" t="s">
        <v>66</v>
      </c>
      <c r="J397" t="s">
        <v>66</v>
      </c>
      <c r="K397" t="s">
        <v>66</v>
      </c>
      <c r="L397" t="s">
        <v>66</v>
      </c>
      <c r="M397" t="s">
        <v>66</v>
      </c>
      <c r="N397">
        <v>2023</v>
      </c>
    </row>
    <row r="398" spans="1:14" x14ac:dyDescent="0.2">
      <c r="A398" t="s">
        <v>68</v>
      </c>
      <c r="B398">
        <f>B399+B400+B401+B402+B403</f>
        <v>16425306.469999999</v>
      </c>
      <c r="C398">
        <f t="shared" ref="C398:F398" si="61">C399+C400+C401+C402+C403</f>
        <v>16845266.710000001</v>
      </c>
      <c r="D398">
        <f t="shared" si="61"/>
        <v>17101256.109999999</v>
      </c>
      <c r="E398">
        <f t="shared" si="61"/>
        <v>17307435.829999998</v>
      </c>
      <c r="F398">
        <f t="shared" si="61"/>
        <v>28929888.870000001</v>
      </c>
      <c r="G398">
        <f>G399+G400+G401+G402+G403</f>
        <v>18020936.640000001</v>
      </c>
      <c r="H398">
        <f t="shared" ref="H398:I398" si="62">H399+H400+H401+H402+H403</f>
        <v>18189544.43</v>
      </c>
      <c r="I398">
        <f t="shared" si="62"/>
        <v>19317293.099999998</v>
      </c>
      <c r="J398">
        <v>0</v>
      </c>
      <c r="K398">
        <v>0</v>
      </c>
      <c r="L398">
        <v>0</v>
      </c>
      <c r="M398">
        <v>0</v>
      </c>
      <c r="N398">
        <v>2023</v>
      </c>
    </row>
    <row r="399" spans="1:14" x14ac:dyDescent="0.2">
      <c r="A399" t="s">
        <v>0</v>
      </c>
      <c r="B399">
        <v>13193666.67</v>
      </c>
      <c r="C399">
        <v>13246000</v>
      </c>
      <c r="D399">
        <v>13533456.85</v>
      </c>
      <c r="E399">
        <v>13575000</v>
      </c>
      <c r="F399">
        <v>15268612.720000001</v>
      </c>
      <c r="G399">
        <v>14305000</v>
      </c>
      <c r="H399">
        <v>14558150.439999999</v>
      </c>
      <c r="I399">
        <v>15122217.35</v>
      </c>
      <c r="J399">
        <v>0</v>
      </c>
      <c r="K399">
        <v>0</v>
      </c>
      <c r="L399">
        <v>0</v>
      </c>
      <c r="M399">
        <v>0</v>
      </c>
      <c r="N399">
        <v>2023</v>
      </c>
    </row>
    <row r="400" spans="1:14" x14ac:dyDescent="0.2">
      <c r="A400" t="s">
        <v>1</v>
      </c>
      <c r="B400">
        <v>675262.71</v>
      </c>
      <c r="C400">
        <v>675462.3</v>
      </c>
      <c r="D400">
        <v>690400</v>
      </c>
      <c r="E400">
        <v>757706.76</v>
      </c>
      <c r="F400">
        <v>10652075.369999999</v>
      </c>
      <c r="G400">
        <v>755843.58</v>
      </c>
      <c r="H400">
        <v>774823.85</v>
      </c>
      <c r="I400">
        <v>826925.73</v>
      </c>
      <c r="J400">
        <v>0</v>
      </c>
      <c r="K400">
        <v>0</v>
      </c>
      <c r="L400">
        <v>0</v>
      </c>
      <c r="M400">
        <v>0</v>
      </c>
      <c r="N400">
        <v>2023</v>
      </c>
    </row>
    <row r="401" spans="1:14" x14ac:dyDescent="0.2">
      <c r="A401" t="s">
        <v>2</v>
      </c>
      <c r="B401">
        <v>643500</v>
      </c>
      <c r="C401">
        <v>1003860</v>
      </c>
      <c r="D401">
        <v>918060</v>
      </c>
      <c r="E401">
        <v>969540</v>
      </c>
      <c r="F401">
        <v>815100</v>
      </c>
      <c r="G401">
        <v>849420</v>
      </c>
      <c r="H401">
        <v>703560</v>
      </c>
      <c r="I401">
        <v>1184040</v>
      </c>
      <c r="J401">
        <v>0</v>
      </c>
      <c r="K401">
        <v>0</v>
      </c>
      <c r="L401">
        <v>0</v>
      </c>
      <c r="M401">
        <v>0</v>
      </c>
      <c r="N401">
        <v>2023</v>
      </c>
    </row>
    <row r="402" spans="1:14" x14ac:dyDescent="0.2">
      <c r="A402" t="s">
        <v>3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2023</v>
      </c>
    </row>
    <row r="403" spans="1:14" x14ac:dyDescent="0.2">
      <c r="A403" t="s">
        <v>4</v>
      </c>
      <c r="B403">
        <v>1912877.09</v>
      </c>
      <c r="C403">
        <v>1919944.41</v>
      </c>
      <c r="D403">
        <v>1959339.26</v>
      </c>
      <c r="E403">
        <v>2005189.07</v>
      </c>
      <c r="F403">
        <v>2194100.7799999998</v>
      </c>
      <c r="G403">
        <v>2110673.06</v>
      </c>
      <c r="H403">
        <v>2153010.14</v>
      </c>
      <c r="I403">
        <v>2184110.02</v>
      </c>
      <c r="J403">
        <v>0</v>
      </c>
      <c r="K403">
        <v>0</v>
      </c>
      <c r="L403">
        <v>0</v>
      </c>
      <c r="M403">
        <v>0</v>
      </c>
      <c r="N403">
        <v>2023</v>
      </c>
    </row>
    <row r="404" spans="1:14" x14ac:dyDescent="0.2">
      <c r="A404" t="s">
        <v>69</v>
      </c>
      <c r="B404">
        <f t="shared" ref="B404:I404" si="63">B405+B406+B407+B408+B409+B410+B411+B412+B413</f>
        <v>3218502.6</v>
      </c>
      <c r="C404">
        <f t="shared" si="63"/>
        <v>6197603.8200000003</v>
      </c>
      <c r="D404">
        <f t="shared" si="63"/>
        <v>10107866.68</v>
      </c>
      <c r="E404">
        <f t="shared" si="63"/>
        <v>10086977.870000001</v>
      </c>
      <c r="F404">
        <f t="shared" si="63"/>
        <v>8513623.1199999992</v>
      </c>
      <c r="G404">
        <f t="shared" si="63"/>
        <v>9777054.3900000006</v>
      </c>
      <c r="H404">
        <f t="shared" si="63"/>
        <v>12181255.459999999</v>
      </c>
      <c r="I404">
        <f t="shared" si="63"/>
        <v>13620180.470000003</v>
      </c>
      <c r="J404">
        <v>0</v>
      </c>
      <c r="K404">
        <v>0</v>
      </c>
      <c r="L404">
        <v>0</v>
      </c>
      <c r="M404">
        <v>0</v>
      </c>
      <c r="N404">
        <v>2023</v>
      </c>
    </row>
    <row r="405" spans="1:14" x14ac:dyDescent="0.2">
      <c r="A405" t="s">
        <v>5</v>
      </c>
      <c r="B405">
        <v>1138844.95</v>
      </c>
      <c r="C405">
        <v>1296419.32</v>
      </c>
      <c r="D405">
        <v>1319069.1200000001</v>
      </c>
      <c r="E405">
        <v>1312894.06</v>
      </c>
      <c r="F405">
        <v>1364649.13</v>
      </c>
      <c r="G405">
        <v>1395746.1</v>
      </c>
      <c r="H405">
        <v>1458231.79</v>
      </c>
      <c r="I405">
        <v>1534153.78</v>
      </c>
      <c r="J405">
        <v>0</v>
      </c>
      <c r="K405">
        <v>0</v>
      </c>
      <c r="L405">
        <v>0</v>
      </c>
      <c r="M405">
        <v>0</v>
      </c>
      <c r="N405">
        <v>2023</v>
      </c>
    </row>
    <row r="406" spans="1:14" x14ac:dyDescent="0.2">
      <c r="A406" t="s">
        <v>6</v>
      </c>
      <c r="B406">
        <v>75000</v>
      </c>
      <c r="C406">
        <v>233795.24</v>
      </c>
      <c r="D406">
        <v>129800</v>
      </c>
      <c r="E406">
        <v>0</v>
      </c>
      <c r="F406">
        <v>467324.25</v>
      </c>
      <c r="G406">
        <v>924319.49</v>
      </c>
      <c r="H406">
        <v>510497.5</v>
      </c>
      <c r="I406">
        <v>1684763.66</v>
      </c>
      <c r="J406">
        <v>0</v>
      </c>
      <c r="K406">
        <v>0</v>
      </c>
      <c r="L406">
        <v>0</v>
      </c>
      <c r="M406">
        <v>0</v>
      </c>
      <c r="N406">
        <v>2023</v>
      </c>
    </row>
    <row r="407" spans="1:14" x14ac:dyDescent="0.2">
      <c r="A407" t="s">
        <v>7</v>
      </c>
      <c r="B407">
        <v>9300</v>
      </c>
      <c r="C407">
        <v>10000</v>
      </c>
      <c r="D407">
        <v>16550</v>
      </c>
      <c r="E407">
        <v>31100</v>
      </c>
      <c r="F407">
        <v>184960.8</v>
      </c>
      <c r="G407">
        <v>36550</v>
      </c>
      <c r="H407">
        <v>0</v>
      </c>
      <c r="I407">
        <v>438127.12</v>
      </c>
      <c r="J407">
        <v>0</v>
      </c>
      <c r="K407">
        <v>0</v>
      </c>
      <c r="L407">
        <v>0</v>
      </c>
      <c r="M407">
        <v>0</v>
      </c>
      <c r="N407">
        <v>2023</v>
      </c>
    </row>
    <row r="408" spans="1:14" x14ac:dyDescent="0.2">
      <c r="A408" t="s">
        <v>8</v>
      </c>
      <c r="B408">
        <v>4600</v>
      </c>
      <c r="C408">
        <v>58333.32</v>
      </c>
      <c r="D408">
        <v>145566.64000000001</v>
      </c>
      <c r="E408">
        <v>86033.32</v>
      </c>
      <c r="F408">
        <v>448777</v>
      </c>
      <c r="G408">
        <v>167379.38</v>
      </c>
      <c r="H408">
        <v>75833.320000000007</v>
      </c>
      <c r="I408">
        <v>275922.17</v>
      </c>
      <c r="J408">
        <v>0</v>
      </c>
      <c r="K408">
        <v>0</v>
      </c>
      <c r="L408">
        <v>0</v>
      </c>
      <c r="M408">
        <v>0</v>
      </c>
      <c r="N408">
        <v>2023</v>
      </c>
    </row>
    <row r="409" spans="1:14" x14ac:dyDescent="0.2">
      <c r="A409" t="s">
        <v>9</v>
      </c>
      <c r="B409">
        <v>1050731</v>
      </c>
      <c r="C409">
        <v>1653038.99</v>
      </c>
      <c r="D409">
        <v>1281726.6000000001</v>
      </c>
      <c r="E409">
        <v>1271487.7</v>
      </c>
      <c r="F409">
        <v>1736726.35</v>
      </c>
      <c r="G409">
        <v>613018.65</v>
      </c>
      <c r="H409">
        <v>1078484.42</v>
      </c>
      <c r="I409">
        <v>1934177.05</v>
      </c>
      <c r="J409">
        <v>0</v>
      </c>
      <c r="K409">
        <v>0</v>
      </c>
      <c r="L409">
        <v>0</v>
      </c>
      <c r="M409">
        <v>0</v>
      </c>
      <c r="N409">
        <v>2023</v>
      </c>
    </row>
    <row r="410" spans="1:14" x14ac:dyDescent="0.2">
      <c r="A410" t="s">
        <v>10</v>
      </c>
      <c r="B410">
        <v>57052.32</v>
      </c>
      <c r="C410">
        <v>218081.2</v>
      </c>
      <c r="D410">
        <v>372962.94</v>
      </c>
      <c r="E410">
        <v>3167981.16</v>
      </c>
      <c r="F410">
        <v>319577.24</v>
      </c>
      <c r="G410">
        <v>353930.06</v>
      </c>
      <c r="H410">
        <v>896757.42</v>
      </c>
      <c r="I410">
        <v>694948.77</v>
      </c>
      <c r="J410">
        <v>0</v>
      </c>
      <c r="K410">
        <v>0</v>
      </c>
      <c r="L410">
        <v>0</v>
      </c>
      <c r="M410">
        <v>0</v>
      </c>
      <c r="N410">
        <v>2023</v>
      </c>
    </row>
    <row r="411" spans="1:14" x14ac:dyDescent="0.2">
      <c r="A411" t="s">
        <v>60</v>
      </c>
      <c r="B411">
        <v>0</v>
      </c>
      <c r="C411">
        <v>234643</v>
      </c>
      <c r="D411">
        <v>1763843.5</v>
      </c>
      <c r="E411">
        <v>2035826.47</v>
      </c>
      <c r="F411">
        <v>551827</v>
      </c>
      <c r="G411">
        <v>3485667.92</v>
      </c>
      <c r="H411">
        <v>1159938.58</v>
      </c>
      <c r="I411">
        <v>2037720.87</v>
      </c>
      <c r="J411">
        <v>0</v>
      </c>
      <c r="K411">
        <v>0</v>
      </c>
      <c r="L411">
        <v>0</v>
      </c>
      <c r="M411">
        <v>0</v>
      </c>
      <c r="N411">
        <v>2023</v>
      </c>
    </row>
    <row r="412" spans="1:14" x14ac:dyDescent="0.2">
      <c r="A412" t="s">
        <v>11</v>
      </c>
      <c r="B412">
        <v>882974.33</v>
      </c>
      <c r="C412">
        <v>1653635.44</v>
      </c>
      <c r="D412">
        <v>4415429.54</v>
      </c>
      <c r="E412">
        <v>1478007.53</v>
      </c>
      <c r="F412">
        <v>2105795.59</v>
      </c>
      <c r="G412">
        <v>2166045.04</v>
      </c>
      <c r="H412">
        <v>6342449.9000000004</v>
      </c>
      <c r="I412">
        <v>1900763.76</v>
      </c>
      <c r="J412">
        <v>0</v>
      </c>
      <c r="K412">
        <v>0</v>
      </c>
      <c r="L412">
        <v>0</v>
      </c>
      <c r="M412">
        <v>0</v>
      </c>
      <c r="N412">
        <v>2023</v>
      </c>
    </row>
    <row r="413" spans="1:14" x14ac:dyDescent="0.2">
      <c r="A413" t="s">
        <v>12</v>
      </c>
      <c r="B413">
        <v>0</v>
      </c>
      <c r="C413">
        <v>839657.31</v>
      </c>
      <c r="D413">
        <v>662918.34</v>
      </c>
      <c r="E413">
        <v>703647.63</v>
      </c>
      <c r="F413">
        <v>1333985.76</v>
      </c>
      <c r="G413">
        <v>634397.75</v>
      </c>
      <c r="H413">
        <v>659062.53</v>
      </c>
      <c r="I413">
        <v>3119603.29</v>
      </c>
      <c r="J413">
        <v>0</v>
      </c>
      <c r="K413">
        <v>0</v>
      </c>
      <c r="L413">
        <v>0</v>
      </c>
      <c r="M413">
        <v>0</v>
      </c>
      <c r="N413">
        <v>2023</v>
      </c>
    </row>
    <row r="414" spans="1:14" x14ac:dyDescent="0.2">
      <c r="A414" t="s">
        <v>80</v>
      </c>
      <c r="B414">
        <f t="shared" ref="B414:G414" si="64">B415+B416+B417+B418+B419+B420+B421+B422+B423</f>
        <v>601740</v>
      </c>
      <c r="C414">
        <f t="shared" si="64"/>
        <v>935486.46000000008</v>
      </c>
      <c r="D414">
        <f t="shared" si="64"/>
        <v>408331.74</v>
      </c>
      <c r="E414">
        <f t="shared" si="64"/>
        <v>7418901.5800000001</v>
      </c>
      <c r="F414">
        <f t="shared" si="64"/>
        <v>1251925.28</v>
      </c>
      <c r="G414">
        <f t="shared" si="64"/>
        <v>2063023.47</v>
      </c>
      <c r="H414">
        <f>H415+H416+H417+H418+H419+H420+H421+H422+H423</f>
        <v>483193.79000000004</v>
      </c>
      <c r="I414">
        <f t="shared" ref="I414" si="65">I415+I416+I417+I418+I419+I420+I421+I422+I423</f>
        <v>641793.35</v>
      </c>
      <c r="J414">
        <v>0</v>
      </c>
      <c r="K414">
        <v>0</v>
      </c>
      <c r="L414">
        <v>0</v>
      </c>
      <c r="M414">
        <v>0</v>
      </c>
      <c r="N414">
        <v>2023</v>
      </c>
    </row>
    <row r="415" spans="1:14" x14ac:dyDescent="0.2">
      <c r="A415" t="s">
        <v>13</v>
      </c>
      <c r="B415">
        <v>8790</v>
      </c>
      <c r="C415">
        <v>243640.66</v>
      </c>
      <c r="D415">
        <v>148530.47</v>
      </c>
      <c r="E415">
        <v>154919.70000000001</v>
      </c>
      <c r="F415">
        <v>0</v>
      </c>
      <c r="G415">
        <v>9609.73</v>
      </c>
      <c r="H415">
        <v>4554.8</v>
      </c>
      <c r="I415">
        <v>236722.88</v>
      </c>
      <c r="J415">
        <v>0</v>
      </c>
      <c r="K415">
        <v>0</v>
      </c>
      <c r="L415">
        <v>0</v>
      </c>
      <c r="M415">
        <v>0</v>
      </c>
      <c r="N415">
        <v>2023</v>
      </c>
    </row>
    <row r="416" spans="1:14" x14ac:dyDescent="0.2">
      <c r="A416" t="s">
        <v>14</v>
      </c>
      <c r="B416">
        <v>0</v>
      </c>
      <c r="C416">
        <v>0</v>
      </c>
      <c r="D416">
        <v>0</v>
      </c>
      <c r="E416">
        <v>42480</v>
      </c>
      <c r="F416">
        <v>69620</v>
      </c>
      <c r="G416">
        <v>169920</v>
      </c>
      <c r="H416">
        <v>93679.97</v>
      </c>
      <c r="I416">
        <v>132750</v>
      </c>
      <c r="J416">
        <v>0</v>
      </c>
      <c r="K416">
        <v>0</v>
      </c>
      <c r="L416">
        <v>0</v>
      </c>
      <c r="M416">
        <v>0</v>
      </c>
      <c r="N416">
        <v>2023</v>
      </c>
    </row>
    <row r="417" spans="1:14" x14ac:dyDescent="0.2">
      <c r="A417" t="s">
        <v>15</v>
      </c>
      <c r="B417">
        <v>592950</v>
      </c>
      <c r="C417">
        <v>0</v>
      </c>
      <c r="D417">
        <v>12100</v>
      </c>
      <c r="E417">
        <v>1089447.68</v>
      </c>
      <c r="F417">
        <v>16050</v>
      </c>
      <c r="G417">
        <v>114165</v>
      </c>
      <c r="H417">
        <v>0</v>
      </c>
      <c r="I417">
        <v>45818.5</v>
      </c>
      <c r="J417">
        <v>0</v>
      </c>
      <c r="K417">
        <v>0</v>
      </c>
      <c r="L417">
        <v>0</v>
      </c>
      <c r="M417">
        <v>0</v>
      </c>
      <c r="N417">
        <v>2023</v>
      </c>
    </row>
    <row r="418" spans="1:14" x14ac:dyDescent="0.2">
      <c r="A418" t="s">
        <v>50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2023</v>
      </c>
    </row>
    <row r="419" spans="1:14" x14ac:dyDescent="0.2">
      <c r="A419" t="s">
        <v>16</v>
      </c>
      <c r="B419">
        <v>0</v>
      </c>
      <c r="C419">
        <v>0</v>
      </c>
      <c r="D419">
        <v>0</v>
      </c>
      <c r="E419">
        <v>185817.29</v>
      </c>
      <c r="F419">
        <v>0</v>
      </c>
      <c r="G419">
        <v>0</v>
      </c>
      <c r="H419">
        <v>70999.990000000005</v>
      </c>
      <c r="I419">
        <v>6379.99</v>
      </c>
      <c r="J419">
        <v>0</v>
      </c>
      <c r="K419">
        <v>0</v>
      </c>
      <c r="L419">
        <v>0</v>
      </c>
      <c r="M419">
        <v>0</v>
      </c>
      <c r="N419">
        <v>2023</v>
      </c>
    </row>
    <row r="420" spans="1:14" x14ac:dyDescent="0.2">
      <c r="A420" t="s">
        <v>17</v>
      </c>
      <c r="B420">
        <v>0</v>
      </c>
      <c r="C420">
        <v>0</v>
      </c>
      <c r="D420">
        <v>0</v>
      </c>
      <c r="E420">
        <v>0</v>
      </c>
      <c r="F420">
        <v>15219.64</v>
      </c>
      <c r="G420">
        <v>0</v>
      </c>
      <c r="H420">
        <v>0</v>
      </c>
      <c r="I420">
        <v>2443.92</v>
      </c>
      <c r="J420">
        <v>0</v>
      </c>
      <c r="K420">
        <v>0</v>
      </c>
      <c r="L420">
        <v>0</v>
      </c>
      <c r="M420">
        <v>0</v>
      </c>
      <c r="N420">
        <v>2023</v>
      </c>
    </row>
    <row r="421" spans="1:14" x14ac:dyDescent="0.2">
      <c r="A421" t="s">
        <v>18</v>
      </c>
      <c r="B421">
        <v>0</v>
      </c>
      <c r="C421">
        <v>0</v>
      </c>
      <c r="D421">
        <v>0</v>
      </c>
      <c r="E421">
        <v>4600000</v>
      </c>
      <c r="F421">
        <v>67720.2</v>
      </c>
      <c r="G421">
        <v>0</v>
      </c>
      <c r="H421">
        <v>0</v>
      </c>
      <c r="I421">
        <v>17791.97</v>
      </c>
      <c r="J421">
        <v>0</v>
      </c>
      <c r="K421">
        <v>0</v>
      </c>
      <c r="L421">
        <v>0</v>
      </c>
      <c r="M421">
        <v>0</v>
      </c>
      <c r="N421">
        <v>2023</v>
      </c>
    </row>
    <row r="422" spans="1:14" x14ac:dyDescent="0.2">
      <c r="A422" t="s">
        <v>51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2023</v>
      </c>
    </row>
    <row r="423" spans="1:14" x14ac:dyDescent="0.2">
      <c r="A423" t="s">
        <v>19</v>
      </c>
      <c r="B423">
        <v>0</v>
      </c>
      <c r="C423">
        <v>691845.8</v>
      </c>
      <c r="D423">
        <v>247701.27</v>
      </c>
      <c r="E423">
        <v>1346236.91</v>
      </c>
      <c r="F423">
        <v>1083315.44</v>
      </c>
      <c r="G423">
        <v>1769328.74</v>
      </c>
      <c r="H423">
        <v>313959.03000000003</v>
      </c>
      <c r="I423">
        <v>199886.09</v>
      </c>
      <c r="J423">
        <v>0</v>
      </c>
      <c r="K423">
        <v>0</v>
      </c>
      <c r="L423">
        <v>0</v>
      </c>
      <c r="M423">
        <v>0</v>
      </c>
      <c r="N423">
        <v>2023</v>
      </c>
    </row>
    <row r="424" spans="1:14" x14ac:dyDescent="0.2">
      <c r="A424" t="s">
        <v>70</v>
      </c>
      <c r="B424">
        <v>0</v>
      </c>
      <c r="C424">
        <v>0</v>
      </c>
      <c r="D424">
        <f t="shared" ref="D424:E424" si="66">D425+D426+D427+D428+D429+D430+D431</f>
        <v>1236332.32</v>
      </c>
      <c r="E424">
        <f t="shared" si="66"/>
        <v>265848.7</v>
      </c>
      <c r="F424">
        <v>0</v>
      </c>
      <c r="G424">
        <v>0</v>
      </c>
      <c r="H424">
        <f>H425+H426+H427+H428+H429+H430+H431</f>
        <v>50000</v>
      </c>
      <c r="I424">
        <f t="shared" ref="I424" si="67">I425+I426+I427+I428+I429+I430+I431</f>
        <v>403680</v>
      </c>
      <c r="J424">
        <v>0</v>
      </c>
      <c r="K424">
        <v>0</v>
      </c>
      <c r="L424">
        <v>0</v>
      </c>
      <c r="M424">
        <v>0</v>
      </c>
      <c r="N424">
        <v>2023</v>
      </c>
    </row>
    <row r="425" spans="1:14" x14ac:dyDescent="0.2">
      <c r="A425" t="s">
        <v>20</v>
      </c>
      <c r="B425">
        <v>0</v>
      </c>
      <c r="C425">
        <v>0</v>
      </c>
      <c r="D425">
        <v>0</v>
      </c>
      <c r="E425">
        <v>100000</v>
      </c>
      <c r="F425">
        <v>0</v>
      </c>
      <c r="G425">
        <v>0</v>
      </c>
      <c r="H425">
        <v>50000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2023</v>
      </c>
    </row>
    <row r="426" spans="1:14" x14ac:dyDescent="0.2">
      <c r="A426" t="s">
        <v>21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2023</v>
      </c>
    </row>
    <row r="427" spans="1:14" x14ac:dyDescent="0.2">
      <c r="A427" t="s">
        <v>52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2023</v>
      </c>
    </row>
    <row r="428" spans="1:14" x14ac:dyDescent="0.2">
      <c r="A428" t="s">
        <v>53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2023</v>
      </c>
    </row>
    <row r="429" spans="1:14" x14ac:dyDescent="0.2">
      <c r="A429" t="s">
        <v>54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2023</v>
      </c>
    </row>
    <row r="430" spans="1:14" x14ac:dyDescent="0.2">
      <c r="A430" t="s">
        <v>55</v>
      </c>
      <c r="B430">
        <v>0</v>
      </c>
      <c r="C430">
        <v>0</v>
      </c>
      <c r="D430">
        <v>1236332.32</v>
      </c>
      <c r="E430">
        <v>165848.70000000001</v>
      </c>
      <c r="F430">
        <v>0</v>
      </c>
      <c r="G430">
        <v>0</v>
      </c>
      <c r="H430">
        <v>0</v>
      </c>
      <c r="I430">
        <v>403680</v>
      </c>
      <c r="J430">
        <v>0</v>
      </c>
      <c r="K430">
        <v>0</v>
      </c>
      <c r="L430">
        <v>0</v>
      </c>
      <c r="M430">
        <v>0</v>
      </c>
      <c r="N430">
        <v>2023</v>
      </c>
    </row>
    <row r="431" spans="1:14" x14ac:dyDescent="0.2">
      <c r="A431" t="s">
        <v>22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2023</v>
      </c>
    </row>
    <row r="432" spans="1:14" x14ac:dyDescent="0.2">
      <c r="A432" t="s">
        <v>56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2023</v>
      </c>
    </row>
    <row r="433" spans="1:14" x14ac:dyDescent="0.2">
      <c r="A433" t="s">
        <v>71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2023</v>
      </c>
    </row>
    <row r="434" spans="1:14" x14ac:dyDescent="0.2">
      <c r="A434" t="s">
        <v>44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2023</v>
      </c>
    </row>
    <row r="435" spans="1:14" x14ac:dyDescent="0.2">
      <c r="A435" t="s">
        <v>45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2023</v>
      </c>
    </row>
    <row r="436" spans="1:14" x14ac:dyDescent="0.2">
      <c r="A436" t="s">
        <v>46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2023</v>
      </c>
    </row>
    <row r="437" spans="1:14" x14ac:dyDescent="0.2">
      <c r="A437" t="s">
        <v>47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2023</v>
      </c>
    </row>
    <row r="438" spans="1:14" x14ac:dyDescent="0.2">
      <c r="A438" t="s">
        <v>48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2023</v>
      </c>
    </row>
    <row r="439" spans="1:14" x14ac:dyDescent="0.2">
      <c r="A439" t="s">
        <v>49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2023</v>
      </c>
    </row>
    <row r="440" spans="1:14" x14ac:dyDescent="0.2">
      <c r="A440" t="s">
        <v>57</v>
      </c>
      <c r="B440">
        <v>0</v>
      </c>
      <c r="C440">
        <v>0</v>
      </c>
      <c r="D440">
        <f t="shared" ref="D440:G440" si="68">D441+D442+D443+D444+D445+D446+D447+D448+D449</f>
        <v>244448.33</v>
      </c>
      <c r="E440">
        <f t="shared" si="68"/>
        <v>1147098.5899999999</v>
      </c>
      <c r="F440">
        <f t="shared" si="68"/>
        <v>567357.81000000006</v>
      </c>
      <c r="G440">
        <f t="shared" si="68"/>
        <v>86480</v>
      </c>
      <c r="H440">
        <v>0</v>
      </c>
      <c r="I440">
        <f t="shared" ref="I440" si="69">I441+I442+I443+I444+I445+I446+I447+I448+I449</f>
        <v>239918.07999999999</v>
      </c>
      <c r="J440">
        <v>0</v>
      </c>
      <c r="K440">
        <v>0</v>
      </c>
      <c r="L440">
        <v>0</v>
      </c>
      <c r="M440">
        <v>0</v>
      </c>
      <c r="N440">
        <v>2023</v>
      </c>
    </row>
    <row r="441" spans="1:14" x14ac:dyDescent="0.2">
      <c r="A441" t="s">
        <v>72</v>
      </c>
      <c r="B441">
        <v>0</v>
      </c>
      <c r="C441">
        <v>0</v>
      </c>
      <c r="D441">
        <v>244448.33</v>
      </c>
      <c r="E441">
        <v>120501.6</v>
      </c>
      <c r="F441">
        <v>51990</v>
      </c>
      <c r="G441">
        <v>12980</v>
      </c>
      <c r="H441">
        <v>0</v>
      </c>
      <c r="I441">
        <v>239918.07999999999</v>
      </c>
      <c r="J441">
        <v>0</v>
      </c>
      <c r="K441">
        <v>0</v>
      </c>
      <c r="L441">
        <v>0</v>
      </c>
      <c r="M441">
        <v>0</v>
      </c>
      <c r="N441">
        <v>2023</v>
      </c>
    </row>
    <row r="442" spans="1:14" x14ac:dyDescent="0.2">
      <c r="A442" t="s">
        <v>23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2023</v>
      </c>
    </row>
    <row r="443" spans="1:14" x14ac:dyDescent="0.2">
      <c r="A443" t="s">
        <v>61</v>
      </c>
      <c r="B443">
        <v>0</v>
      </c>
      <c r="C443">
        <v>0</v>
      </c>
      <c r="D443">
        <v>0</v>
      </c>
      <c r="E443">
        <v>150446.99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2023</v>
      </c>
    </row>
    <row r="444" spans="1:14" x14ac:dyDescent="0.2">
      <c r="A444" t="s">
        <v>62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2023</v>
      </c>
    </row>
    <row r="445" spans="1:14" x14ac:dyDescent="0.2">
      <c r="A445" t="s">
        <v>63</v>
      </c>
      <c r="B445">
        <v>0</v>
      </c>
      <c r="C445">
        <v>0</v>
      </c>
      <c r="D445">
        <v>0</v>
      </c>
      <c r="E445">
        <v>876150</v>
      </c>
      <c r="F445">
        <v>515367.81</v>
      </c>
      <c r="G445">
        <v>73500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2023</v>
      </c>
    </row>
    <row r="446" spans="1:14" x14ac:dyDescent="0.2">
      <c r="A446" t="s">
        <v>64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2023</v>
      </c>
    </row>
    <row r="447" spans="1:14" x14ac:dyDescent="0.2">
      <c r="A447" t="s">
        <v>58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2023</v>
      </c>
    </row>
    <row r="448" spans="1:14" x14ac:dyDescent="0.2">
      <c r="A448" t="s">
        <v>59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2023</v>
      </c>
    </row>
    <row r="449" spans="1:14" x14ac:dyDescent="0.2">
      <c r="A449" t="s">
        <v>24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2023</v>
      </c>
    </row>
    <row r="450" spans="1:14" x14ac:dyDescent="0.2">
      <c r="A450" t="s">
        <v>65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2023</v>
      </c>
    </row>
    <row r="451" spans="1:14" x14ac:dyDescent="0.2">
      <c r="A451" t="s">
        <v>73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2023</v>
      </c>
    </row>
    <row r="452" spans="1:14" x14ac:dyDescent="0.2">
      <c r="A452" t="s">
        <v>26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2023</v>
      </c>
    </row>
    <row r="453" spans="1:14" x14ac:dyDescent="0.2">
      <c r="A453" t="s">
        <v>27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2023</v>
      </c>
    </row>
    <row r="454" spans="1:14" x14ac:dyDescent="0.2">
      <c r="A454" t="s">
        <v>28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2023</v>
      </c>
    </row>
    <row r="455" spans="1:14" ht="17.25" customHeight="1" x14ac:dyDescent="0.2">
      <c r="A455" t="s">
        <v>29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2023</v>
      </c>
    </row>
    <row r="456" spans="1:14" x14ac:dyDescent="0.2">
      <c r="A456" t="s">
        <v>74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2023</v>
      </c>
    </row>
    <row r="457" spans="1:14" x14ac:dyDescent="0.2">
      <c r="A457" t="s">
        <v>30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2023</v>
      </c>
    </row>
    <row r="458" spans="1:14" x14ac:dyDescent="0.2">
      <c r="A458" t="s">
        <v>31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2023</v>
      </c>
    </row>
    <row r="459" spans="1:14" x14ac:dyDescent="0.2">
      <c r="A459" t="s">
        <v>32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2023</v>
      </c>
    </row>
    <row r="460" spans="1:14" x14ac:dyDescent="0.2">
      <c r="A460" t="s">
        <v>33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2023</v>
      </c>
    </row>
    <row r="461" spans="1:14" x14ac:dyDescent="0.2">
      <c r="A461" t="s">
        <v>34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2023</v>
      </c>
    </row>
    <row r="462" spans="1:14" x14ac:dyDescent="0.2">
      <c r="A462" t="s">
        <v>75</v>
      </c>
      <c r="B462">
        <v>0</v>
      </c>
      <c r="C462">
        <f t="shared" ref="C462:I462" si="70">C398+C404+C414+C424+C432+C440+C450+C455</f>
        <v>23978356.990000002</v>
      </c>
      <c r="D462">
        <f t="shared" si="70"/>
        <v>29098235.179999996</v>
      </c>
      <c r="E462">
        <f t="shared" si="70"/>
        <v>36226262.570000008</v>
      </c>
      <c r="F462">
        <f t="shared" si="70"/>
        <v>39262795.080000006</v>
      </c>
      <c r="G462">
        <f t="shared" si="70"/>
        <v>29947494.5</v>
      </c>
      <c r="H462">
        <f t="shared" si="70"/>
        <v>30903993.68</v>
      </c>
      <c r="I462">
        <f t="shared" si="70"/>
        <v>34222865</v>
      </c>
      <c r="J462">
        <v>0</v>
      </c>
      <c r="K462">
        <v>0</v>
      </c>
      <c r="L462">
        <v>0</v>
      </c>
      <c r="M462">
        <v>0</v>
      </c>
      <c r="N462">
        <v>2023</v>
      </c>
    </row>
    <row r="463" spans="1:14" x14ac:dyDescent="0.2">
      <c r="A463" t="s">
        <v>35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2023</v>
      </c>
    </row>
    <row r="464" spans="1:14" x14ac:dyDescent="0.2">
      <c r="A464" t="s">
        <v>36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2023</v>
      </c>
    </row>
    <row r="465" spans="1:14" x14ac:dyDescent="0.2">
      <c r="A465" t="s">
        <v>37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2023</v>
      </c>
    </row>
    <row r="466" spans="1:14" x14ac:dyDescent="0.2">
      <c r="A466" t="s">
        <v>38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2023</v>
      </c>
    </row>
    <row r="467" spans="1:14" x14ac:dyDescent="0.2">
      <c r="A467" t="s">
        <v>76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2023</v>
      </c>
    </row>
    <row r="468" spans="1:14" x14ac:dyDescent="0.2">
      <c r="A468" t="s">
        <v>77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2023</v>
      </c>
    </row>
    <row r="469" spans="1:14" x14ac:dyDescent="0.2">
      <c r="A469" t="s">
        <v>39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2023</v>
      </c>
    </row>
    <row r="470" spans="1:14" x14ac:dyDescent="0.2">
      <c r="A470" t="s">
        <v>40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2023</v>
      </c>
    </row>
    <row r="471" spans="1:14" x14ac:dyDescent="0.2">
      <c r="A471" t="s">
        <v>78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2023</v>
      </c>
    </row>
    <row r="472" spans="1:14" x14ac:dyDescent="0.2">
      <c r="A472" t="s">
        <v>41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2023</v>
      </c>
    </row>
    <row r="473" spans="1:14" x14ac:dyDescent="0.2">
      <c r="A473" t="s">
        <v>42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2023</v>
      </c>
    </row>
    <row r="474" spans="1:14" x14ac:dyDescent="0.2">
      <c r="A474" t="s">
        <v>79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2023</v>
      </c>
    </row>
    <row r="475" spans="1:14" x14ac:dyDescent="0.2">
      <c r="A475" t="s">
        <v>43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2023</v>
      </c>
    </row>
    <row r="476" spans="1:14" x14ac:dyDescent="0.2">
      <c r="A476" t="s">
        <v>94</v>
      </c>
      <c r="B476">
        <f t="shared" ref="B476:M476" si="71">B477+B483+B493+B503+B511+B519+B529+B534+B537</f>
        <v>20245549.07</v>
      </c>
      <c r="C476">
        <f t="shared" si="71"/>
        <v>23978356.990000002</v>
      </c>
      <c r="D476">
        <f t="shared" si="71"/>
        <v>29098235.179999996</v>
      </c>
      <c r="E476">
        <f t="shared" si="71"/>
        <v>36226262.570000008</v>
      </c>
      <c r="F476">
        <f t="shared" si="71"/>
        <v>39262795.080000006</v>
      </c>
      <c r="G476">
        <f t="shared" si="71"/>
        <v>29947494.5</v>
      </c>
      <c r="H476">
        <f t="shared" si="71"/>
        <v>30903993.68</v>
      </c>
      <c r="I476">
        <f t="shared" si="71"/>
        <v>34222865</v>
      </c>
      <c r="J476">
        <f t="shared" si="71"/>
        <v>44985894.179999992</v>
      </c>
      <c r="K476">
        <f t="shared" si="71"/>
        <v>48132753.219999999</v>
      </c>
      <c r="L476">
        <f t="shared" si="71"/>
        <v>43292958.679999992</v>
      </c>
      <c r="M476">
        <f t="shared" si="71"/>
        <v>62304104.220000006</v>
      </c>
      <c r="N476">
        <v>2023</v>
      </c>
    </row>
    <row r="477" spans="1:14" x14ac:dyDescent="0.2">
      <c r="A477" t="s">
        <v>95</v>
      </c>
      <c r="B477">
        <f>B478+B479+B480+B481+B482</f>
        <v>16425306.469999999</v>
      </c>
      <c r="C477">
        <f t="shared" ref="C477:J477" si="72">C478+C479+C480+C481+C482</f>
        <v>16845266.710000001</v>
      </c>
      <c r="D477">
        <f t="shared" si="72"/>
        <v>17101256.109999999</v>
      </c>
      <c r="E477">
        <f t="shared" si="72"/>
        <v>17307435.829999998</v>
      </c>
      <c r="F477">
        <f t="shared" si="72"/>
        <v>28929888.870000001</v>
      </c>
      <c r="G477">
        <f>G478+G479+G480+G481+G482</f>
        <v>18020936.640000001</v>
      </c>
      <c r="H477">
        <f t="shared" si="72"/>
        <v>18189544.43</v>
      </c>
      <c r="I477">
        <f t="shared" si="72"/>
        <v>19317293.099999998</v>
      </c>
      <c r="J477">
        <f t="shared" si="72"/>
        <v>18264930.399999999</v>
      </c>
      <c r="K477">
        <f>K478+K479+K480+K481+K482</f>
        <v>31435960.630000003</v>
      </c>
      <c r="L477">
        <f t="shared" ref="L477:M477" si="73">L478+L479+L480+L481+L482</f>
        <v>33286626.199999999</v>
      </c>
      <c r="M477">
        <f t="shared" si="73"/>
        <v>32810131.800000001</v>
      </c>
      <c r="N477">
        <v>2023</v>
      </c>
    </row>
    <row r="478" spans="1:14" x14ac:dyDescent="0.2">
      <c r="A478" t="s">
        <v>96</v>
      </c>
      <c r="B478">
        <v>13193666.67</v>
      </c>
      <c r="C478">
        <v>13246000</v>
      </c>
      <c r="D478">
        <v>13533456.85</v>
      </c>
      <c r="E478">
        <v>13575000</v>
      </c>
      <c r="F478">
        <v>15268612.720000001</v>
      </c>
      <c r="G478">
        <v>14305000</v>
      </c>
      <c r="H478">
        <v>14558150.439999999</v>
      </c>
      <c r="I478">
        <v>15122217.35</v>
      </c>
      <c r="J478">
        <v>14448151.359999999</v>
      </c>
      <c r="K478">
        <v>14749509.460000001</v>
      </c>
      <c r="L478">
        <v>29605483.199999999</v>
      </c>
      <c r="M478">
        <v>14539500</v>
      </c>
      <c r="N478">
        <v>2023</v>
      </c>
    </row>
    <row r="479" spans="1:14" x14ac:dyDescent="0.2">
      <c r="A479" t="s">
        <v>97</v>
      </c>
      <c r="B479">
        <v>675262.71</v>
      </c>
      <c r="C479">
        <v>675462.3</v>
      </c>
      <c r="D479">
        <v>690400</v>
      </c>
      <c r="E479">
        <v>757706.76</v>
      </c>
      <c r="F479">
        <v>10652075.369999999</v>
      </c>
      <c r="G479">
        <v>755843.58</v>
      </c>
      <c r="H479">
        <v>774823.85</v>
      </c>
      <c r="I479">
        <v>826925.73</v>
      </c>
      <c r="J479">
        <v>705400</v>
      </c>
      <c r="K479">
        <v>13933475.140000001</v>
      </c>
      <c r="L479">
        <v>1533205.56</v>
      </c>
      <c r="M479">
        <v>14613138.609999999</v>
      </c>
      <c r="N479">
        <v>2023</v>
      </c>
    </row>
    <row r="480" spans="1:14" x14ac:dyDescent="0.2">
      <c r="A480" t="s">
        <v>98</v>
      </c>
      <c r="B480">
        <v>643500</v>
      </c>
      <c r="C480">
        <v>1003860</v>
      </c>
      <c r="D480">
        <v>918060</v>
      </c>
      <c r="E480">
        <v>969540</v>
      </c>
      <c r="F480">
        <v>815100</v>
      </c>
      <c r="G480">
        <v>849420</v>
      </c>
      <c r="H480">
        <v>703560</v>
      </c>
      <c r="I480">
        <v>1184040</v>
      </c>
      <c r="J480">
        <v>978120</v>
      </c>
      <c r="K480">
        <v>600600</v>
      </c>
      <c r="L480">
        <v>0</v>
      </c>
      <c r="M480">
        <v>1510080</v>
      </c>
      <c r="N480">
        <v>2023</v>
      </c>
    </row>
    <row r="481" spans="1:14" x14ac:dyDescent="0.2">
      <c r="A481" t="s">
        <v>99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2023</v>
      </c>
    </row>
    <row r="482" spans="1:14" x14ac:dyDescent="0.2">
      <c r="A482" t="s">
        <v>100</v>
      </c>
      <c r="B482">
        <v>1912877.09</v>
      </c>
      <c r="C482">
        <v>1919944.41</v>
      </c>
      <c r="D482">
        <v>1959339.26</v>
      </c>
      <c r="E482">
        <v>2005189.07</v>
      </c>
      <c r="F482">
        <v>2194100.7799999998</v>
      </c>
      <c r="G482">
        <v>2110673.06</v>
      </c>
      <c r="H482">
        <v>2153010.14</v>
      </c>
      <c r="I482">
        <v>2184110.02</v>
      </c>
      <c r="J482">
        <v>2133259.04</v>
      </c>
      <c r="K482">
        <v>2152376.0299999998</v>
      </c>
      <c r="L482">
        <v>2147937.44</v>
      </c>
      <c r="M482">
        <v>2147413.19</v>
      </c>
      <c r="N482">
        <v>2023</v>
      </c>
    </row>
    <row r="483" spans="1:14" x14ac:dyDescent="0.2">
      <c r="A483" t="s">
        <v>101</v>
      </c>
      <c r="B483">
        <f t="shared" ref="B483:M483" si="74">B484+B485+B486+B487+B488+B489+B490+B491+B492</f>
        <v>3218502.6</v>
      </c>
      <c r="C483">
        <f t="shared" si="74"/>
        <v>6197603.8200000003</v>
      </c>
      <c r="D483">
        <f t="shared" si="74"/>
        <v>10107866.68</v>
      </c>
      <c r="E483">
        <f t="shared" si="74"/>
        <v>10086977.870000001</v>
      </c>
      <c r="F483">
        <f t="shared" si="74"/>
        <v>8513623.1199999992</v>
      </c>
      <c r="G483">
        <f t="shared" si="74"/>
        <v>9777054.3900000006</v>
      </c>
      <c r="H483">
        <f t="shared" si="74"/>
        <v>12181255.459999999</v>
      </c>
      <c r="I483">
        <f t="shared" si="74"/>
        <v>13620180.470000003</v>
      </c>
      <c r="J483">
        <f t="shared" si="74"/>
        <v>25891043.559999999</v>
      </c>
      <c r="K483">
        <f t="shared" si="74"/>
        <v>12246582.200000001</v>
      </c>
      <c r="L483">
        <f t="shared" si="74"/>
        <v>8992411.9299999997</v>
      </c>
      <c r="M483">
        <f t="shared" si="74"/>
        <v>18706780.57</v>
      </c>
      <c r="N483">
        <v>2023</v>
      </c>
    </row>
    <row r="484" spans="1:14" x14ac:dyDescent="0.2">
      <c r="A484" t="s">
        <v>102</v>
      </c>
      <c r="B484">
        <v>1138844.95</v>
      </c>
      <c r="C484">
        <v>1296419.32</v>
      </c>
      <c r="D484">
        <v>1319069.1200000001</v>
      </c>
      <c r="E484">
        <v>1312894.06</v>
      </c>
      <c r="F484">
        <v>1364649.13</v>
      </c>
      <c r="G484">
        <v>1395746.1</v>
      </c>
      <c r="H484">
        <v>1458231.79</v>
      </c>
      <c r="I484">
        <v>1534153.78</v>
      </c>
      <c r="J484">
        <v>1511510.21</v>
      </c>
      <c r="K484">
        <v>1512291.34</v>
      </c>
      <c r="L484">
        <v>1561928.1</v>
      </c>
      <c r="M484">
        <v>1502430.7</v>
      </c>
      <c r="N484">
        <v>2023</v>
      </c>
    </row>
    <row r="485" spans="1:14" x14ac:dyDescent="0.2">
      <c r="A485" t="s">
        <v>103</v>
      </c>
      <c r="B485">
        <v>75000</v>
      </c>
      <c r="C485">
        <v>233795.24</v>
      </c>
      <c r="D485">
        <v>129800</v>
      </c>
      <c r="E485">
        <v>0</v>
      </c>
      <c r="F485">
        <v>467324.25</v>
      </c>
      <c r="G485">
        <v>924319.49</v>
      </c>
      <c r="H485">
        <v>510497.5</v>
      </c>
      <c r="I485">
        <v>1684763.66</v>
      </c>
      <c r="J485">
        <v>739202.85</v>
      </c>
      <c r="K485">
        <v>410412</v>
      </c>
      <c r="L485">
        <v>218000</v>
      </c>
      <c r="M485">
        <v>1676609.39</v>
      </c>
      <c r="N485">
        <v>2023</v>
      </c>
    </row>
    <row r="486" spans="1:14" x14ac:dyDescent="0.2">
      <c r="A486" t="s">
        <v>104</v>
      </c>
      <c r="B486">
        <v>9300</v>
      </c>
      <c r="C486">
        <v>10000</v>
      </c>
      <c r="D486">
        <v>16550</v>
      </c>
      <c r="E486">
        <v>31100</v>
      </c>
      <c r="F486">
        <v>184960.8</v>
      </c>
      <c r="G486">
        <v>36550</v>
      </c>
      <c r="H486">
        <v>0</v>
      </c>
      <c r="I486">
        <v>438127.12</v>
      </c>
      <c r="J486">
        <v>0</v>
      </c>
      <c r="K486">
        <v>293617.44</v>
      </c>
      <c r="L486">
        <v>107389.67</v>
      </c>
      <c r="M486">
        <v>105500</v>
      </c>
      <c r="N486">
        <v>2023</v>
      </c>
    </row>
    <row r="487" spans="1:14" x14ac:dyDescent="0.2">
      <c r="A487" t="s">
        <v>105</v>
      </c>
      <c r="B487">
        <v>4600</v>
      </c>
      <c r="C487">
        <v>58333.32</v>
      </c>
      <c r="D487">
        <v>145566.64000000001</v>
      </c>
      <c r="E487">
        <v>86033.32</v>
      </c>
      <c r="F487">
        <v>448777</v>
      </c>
      <c r="G487">
        <v>167379.38</v>
      </c>
      <c r="H487">
        <v>75833.320000000007</v>
      </c>
      <c r="I487">
        <v>275922.17</v>
      </c>
      <c r="J487">
        <v>73051.02</v>
      </c>
      <c r="K487">
        <v>141340.24</v>
      </c>
      <c r="L487">
        <v>255000</v>
      </c>
      <c r="M487">
        <v>160272.54</v>
      </c>
      <c r="N487">
        <v>2023</v>
      </c>
    </row>
    <row r="488" spans="1:14" x14ac:dyDescent="0.2">
      <c r="A488" t="s">
        <v>106</v>
      </c>
      <c r="B488">
        <v>1050731</v>
      </c>
      <c r="C488">
        <v>1653038.99</v>
      </c>
      <c r="D488">
        <v>1281726.6000000001</v>
      </c>
      <c r="E488">
        <v>1271487.7</v>
      </c>
      <c r="F488">
        <v>1736726.35</v>
      </c>
      <c r="G488">
        <v>613018.65</v>
      </c>
      <c r="H488">
        <v>1078484.42</v>
      </c>
      <c r="I488">
        <v>1934177.05</v>
      </c>
      <c r="J488">
        <v>2533949.0699999998</v>
      </c>
      <c r="K488">
        <v>4826199.53</v>
      </c>
      <c r="L488">
        <v>1450399.35</v>
      </c>
      <c r="M488">
        <v>3961754.6</v>
      </c>
      <c r="N488">
        <v>2023</v>
      </c>
    </row>
    <row r="489" spans="1:14" x14ac:dyDescent="0.2">
      <c r="A489" t="s">
        <v>107</v>
      </c>
      <c r="B489">
        <v>57052.32</v>
      </c>
      <c r="C489">
        <v>218081.2</v>
      </c>
      <c r="D489">
        <v>372962.94</v>
      </c>
      <c r="E489">
        <v>3167981.16</v>
      </c>
      <c r="F489">
        <v>319577.24</v>
      </c>
      <c r="G489">
        <v>353930.06</v>
      </c>
      <c r="H489">
        <v>896757.42</v>
      </c>
      <c r="I489">
        <v>694948.77</v>
      </c>
      <c r="J489">
        <v>385347.55</v>
      </c>
      <c r="K489">
        <v>0</v>
      </c>
      <c r="L489">
        <v>391410.12</v>
      </c>
      <c r="M489">
        <v>795194.98</v>
      </c>
      <c r="N489">
        <v>2023</v>
      </c>
    </row>
    <row r="490" spans="1:14" x14ac:dyDescent="0.2">
      <c r="A490" t="s">
        <v>108</v>
      </c>
      <c r="B490">
        <v>0</v>
      </c>
      <c r="C490">
        <v>234643</v>
      </c>
      <c r="D490">
        <v>1763843.5</v>
      </c>
      <c r="E490">
        <v>2035826.47</v>
      </c>
      <c r="F490">
        <v>551827</v>
      </c>
      <c r="G490">
        <v>3485667.92</v>
      </c>
      <c r="H490">
        <v>1159938.58</v>
      </c>
      <c r="I490">
        <v>2037720.87</v>
      </c>
      <c r="J490">
        <v>6540361.3700000001</v>
      </c>
      <c r="K490">
        <v>808330.16</v>
      </c>
      <c r="L490">
        <v>720265.88</v>
      </c>
      <c r="M490">
        <v>4683747.2300000004</v>
      </c>
      <c r="N490">
        <v>2023</v>
      </c>
    </row>
    <row r="491" spans="1:14" x14ac:dyDescent="0.2">
      <c r="A491" t="s">
        <v>109</v>
      </c>
      <c r="B491">
        <v>882974.33</v>
      </c>
      <c r="C491">
        <v>1653635.44</v>
      </c>
      <c r="D491">
        <v>4415429.54</v>
      </c>
      <c r="E491">
        <v>1478007.53</v>
      </c>
      <c r="F491">
        <v>2105795.59</v>
      </c>
      <c r="G491">
        <v>2166045.04</v>
      </c>
      <c r="H491">
        <v>6342449.9000000004</v>
      </c>
      <c r="I491">
        <v>1900763.76</v>
      </c>
      <c r="J491">
        <v>12823864.220000001</v>
      </c>
      <c r="K491">
        <v>3558159.85</v>
      </c>
      <c r="L491">
        <v>3502688.35</v>
      </c>
      <c r="M491">
        <v>3937653.02</v>
      </c>
      <c r="N491">
        <v>2023</v>
      </c>
    </row>
    <row r="492" spans="1:14" x14ac:dyDescent="0.2">
      <c r="A492" t="s">
        <v>110</v>
      </c>
      <c r="B492">
        <v>0</v>
      </c>
      <c r="C492">
        <v>839657.31</v>
      </c>
      <c r="D492">
        <v>662918.34</v>
      </c>
      <c r="E492">
        <v>703647.63</v>
      </c>
      <c r="F492">
        <v>1333985.76</v>
      </c>
      <c r="G492">
        <v>634397.75</v>
      </c>
      <c r="H492">
        <v>659062.53</v>
      </c>
      <c r="I492">
        <v>3119603.29</v>
      </c>
      <c r="J492">
        <v>1283757.27</v>
      </c>
      <c r="K492">
        <v>696231.64</v>
      </c>
      <c r="L492">
        <v>785330.46</v>
      </c>
      <c r="M492">
        <v>1883618.11</v>
      </c>
      <c r="N492">
        <v>2023</v>
      </c>
    </row>
    <row r="493" spans="1:14" x14ac:dyDescent="0.2">
      <c r="A493" t="s">
        <v>111</v>
      </c>
      <c r="B493">
        <f t="shared" ref="B493:K493" si="75">B494+B495+B496+B497+B498+B499+B500+B501+B502</f>
        <v>601740</v>
      </c>
      <c r="C493">
        <f t="shared" si="75"/>
        <v>935486.46000000008</v>
      </c>
      <c r="D493">
        <f t="shared" si="75"/>
        <v>408331.74</v>
      </c>
      <c r="E493">
        <f t="shared" si="75"/>
        <v>7418901.5800000001</v>
      </c>
      <c r="F493">
        <f t="shared" si="75"/>
        <v>1251925.28</v>
      </c>
      <c r="G493">
        <f t="shared" si="75"/>
        <v>2063023.47</v>
      </c>
      <c r="H493">
        <f>H494+H495+H496+H497+H498+H499+H500+H501+H502</f>
        <v>483193.79000000004</v>
      </c>
      <c r="I493">
        <f t="shared" si="75"/>
        <v>641793.35</v>
      </c>
      <c r="J493">
        <f t="shared" si="75"/>
        <v>707185.05</v>
      </c>
      <c r="K493">
        <f t="shared" si="75"/>
        <v>1874572.55</v>
      </c>
      <c r="L493">
        <f>L494+L495+L496+L497+L498+L499+L500+L501+L502</f>
        <v>1013920.5499999999</v>
      </c>
      <c r="M493">
        <f t="shared" ref="M493" si="76">M494+M495+M496+M497+M498+M499+M500+M501+M502</f>
        <v>7086375.2199999997</v>
      </c>
      <c r="N493">
        <v>2023</v>
      </c>
    </row>
    <row r="494" spans="1:14" x14ac:dyDescent="0.2">
      <c r="A494" t="s">
        <v>112</v>
      </c>
      <c r="B494">
        <v>8790</v>
      </c>
      <c r="C494">
        <v>243640.66</v>
      </c>
      <c r="D494">
        <v>148530.47</v>
      </c>
      <c r="E494">
        <v>154919.70000000001</v>
      </c>
      <c r="F494">
        <v>0</v>
      </c>
      <c r="G494">
        <v>9609.73</v>
      </c>
      <c r="H494">
        <v>4554.8</v>
      </c>
      <c r="I494">
        <v>236722.88</v>
      </c>
      <c r="J494">
        <v>125964.35</v>
      </c>
      <c r="K494">
        <v>12360</v>
      </c>
      <c r="L494">
        <v>5268.7</v>
      </c>
      <c r="M494">
        <v>395229.32</v>
      </c>
      <c r="N494">
        <v>2023</v>
      </c>
    </row>
    <row r="495" spans="1:14" x14ac:dyDescent="0.2">
      <c r="A495" t="s">
        <v>113</v>
      </c>
      <c r="B495">
        <v>0</v>
      </c>
      <c r="C495">
        <v>0</v>
      </c>
      <c r="D495">
        <v>0</v>
      </c>
      <c r="E495">
        <v>42480</v>
      </c>
      <c r="F495">
        <v>69620</v>
      </c>
      <c r="G495">
        <v>169920</v>
      </c>
      <c r="H495">
        <v>93679.97</v>
      </c>
      <c r="I495">
        <v>132750</v>
      </c>
      <c r="J495">
        <v>36580</v>
      </c>
      <c r="K495">
        <v>110648.6</v>
      </c>
      <c r="L495">
        <v>0</v>
      </c>
      <c r="M495">
        <v>340406.4</v>
      </c>
      <c r="N495">
        <v>2023</v>
      </c>
    </row>
    <row r="496" spans="1:14" x14ac:dyDescent="0.2">
      <c r="A496" t="s">
        <v>114</v>
      </c>
      <c r="B496">
        <v>592950</v>
      </c>
      <c r="C496">
        <v>0</v>
      </c>
      <c r="D496">
        <v>12100</v>
      </c>
      <c r="E496">
        <v>1089447.68</v>
      </c>
      <c r="F496">
        <v>16050</v>
      </c>
      <c r="G496">
        <v>114165</v>
      </c>
      <c r="H496">
        <v>0</v>
      </c>
      <c r="I496">
        <v>45818.5</v>
      </c>
      <c r="J496">
        <v>149777.4</v>
      </c>
      <c r="K496">
        <v>0</v>
      </c>
      <c r="L496">
        <v>0</v>
      </c>
      <c r="M496">
        <v>268186.90999999997</v>
      </c>
      <c r="N496">
        <v>2023</v>
      </c>
    </row>
    <row r="497" spans="1:14" x14ac:dyDescent="0.2">
      <c r="A497" t="s">
        <v>115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2023</v>
      </c>
    </row>
    <row r="498" spans="1:14" x14ac:dyDescent="0.2">
      <c r="A498" t="s">
        <v>116</v>
      </c>
      <c r="B498">
        <v>0</v>
      </c>
      <c r="C498">
        <v>0</v>
      </c>
      <c r="D498">
        <v>0</v>
      </c>
      <c r="E498">
        <v>185817.29</v>
      </c>
      <c r="F498">
        <v>0</v>
      </c>
      <c r="G498">
        <v>0</v>
      </c>
      <c r="H498">
        <v>70999.990000000005</v>
      </c>
      <c r="I498">
        <v>6379.99</v>
      </c>
      <c r="J498">
        <v>0</v>
      </c>
      <c r="K498">
        <v>0</v>
      </c>
      <c r="L498">
        <v>0</v>
      </c>
      <c r="M498">
        <v>194795.7</v>
      </c>
      <c r="N498">
        <v>2023</v>
      </c>
    </row>
    <row r="499" spans="1:14" x14ac:dyDescent="0.2">
      <c r="A499" t="s">
        <v>117</v>
      </c>
      <c r="B499">
        <v>0</v>
      </c>
      <c r="C499">
        <v>0</v>
      </c>
      <c r="D499">
        <v>0</v>
      </c>
      <c r="E499">
        <v>0</v>
      </c>
      <c r="F499">
        <v>15219.64</v>
      </c>
      <c r="G499">
        <v>0</v>
      </c>
      <c r="H499">
        <v>0</v>
      </c>
      <c r="I499">
        <v>2443.92</v>
      </c>
      <c r="J499">
        <v>0</v>
      </c>
      <c r="K499">
        <v>0</v>
      </c>
      <c r="L499">
        <v>10089</v>
      </c>
      <c r="M499">
        <v>12369.94</v>
      </c>
      <c r="N499">
        <v>2023</v>
      </c>
    </row>
    <row r="500" spans="1:14" x14ac:dyDescent="0.2">
      <c r="A500" t="s">
        <v>118</v>
      </c>
      <c r="B500">
        <v>0</v>
      </c>
      <c r="C500">
        <v>0</v>
      </c>
      <c r="D500">
        <v>0</v>
      </c>
      <c r="E500">
        <v>4600000</v>
      </c>
      <c r="F500">
        <v>67720.2</v>
      </c>
      <c r="G500">
        <v>0</v>
      </c>
      <c r="H500">
        <v>0</v>
      </c>
      <c r="I500">
        <v>17791.97</v>
      </c>
      <c r="J500">
        <v>0</v>
      </c>
      <c r="K500">
        <v>0</v>
      </c>
      <c r="L500">
        <v>1652</v>
      </c>
      <c r="M500">
        <v>1850000</v>
      </c>
      <c r="N500">
        <v>2023</v>
      </c>
    </row>
    <row r="501" spans="1:14" x14ac:dyDescent="0.2">
      <c r="A501" t="s">
        <v>119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2023</v>
      </c>
    </row>
    <row r="502" spans="1:14" x14ac:dyDescent="0.2">
      <c r="A502" t="s">
        <v>120</v>
      </c>
      <c r="B502">
        <v>0</v>
      </c>
      <c r="C502">
        <v>691845.8</v>
      </c>
      <c r="D502">
        <v>247701.27</v>
      </c>
      <c r="E502">
        <v>1346236.91</v>
      </c>
      <c r="F502">
        <v>1083315.44</v>
      </c>
      <c r="G502">
        <v>1769328.74</v>
      </c>
      <c r="H502">
        <v>313959.03000000003</v>
      </c>
      <c r="I502">
        <v>199886.09</v>
      </c>
      <c r="J502">
        <v>394863.3</v>
      </c>
      <c r="K502">
        <v>1751563.95</v>
      </c>
      <c r="L502">
        <v>996910.85</v>
      </c>
      <c r="M502">
        <v>4025386.95</v>
      </c>
      <c r="N502">
        <v>2023</v>
      </c>
    </row>
    <row r="503" spans="1:14" x14ac:dyDescent="0.2">
      <c r="A503" t="s">
        <v>121</v>
      </c>
      <c r="B503">
        <f t="shared" ref="B503:M503" si="77">B504+B505+B506+B507+B508+B509+B510</f>
        <v>0</v>
      </c>
      <c r="C503">
        <f t="shared" si="77"/>
        <v>0</v>
      </c>
      <c r="D503">
        <f t="shared" si="77"/>
        <v>1236332.32</v>
      </c>
      <c r="E503">
        <f t="shared" si="77"/>
        <v>265848.7</v>
      </c>
      <c r="F503">
        <f>F504+F505+F506+F507+F508+F509+F510</f>
        <v>0</v>
      </c>
      <c r="G503">
        <f>G504+G505+G506+G507+G508+G509+G510</f>
        <v>0</v>
      </c>
      <c r="H503">
        <f>H504+H505+H506+H507+H508+H509+H510</f>
        <v>50000</v>
      </c>
      <c r="I503">
        <f t="shared" si="77"/>
        <v>403680</v>
      </c>
      <c r="J503">
        <f t="shared" si="77"/>
        <v>0</v>
      </c>
      <c r="K503">
        <f t="shared" si="77"/>
        <v>0</v>
      </c>
      <c r="L503">
        <f t="shared" si="77"/>
        <v>0</v>
      </c>
      <c r="M503">
        <f t="shared" si="77"/>
        <v>0</v>
      </c>
      <c r="N503">
        <v>2023</v>
      </c>
    </row>
    <row r="504" spans="1:14" x14ac:dyDescent="0.2">
      <c r="A504" t="s">
        <v>122</v>
      </c>
      <c r="B504">
        <v>0</v>
      </c>
      <c r="C504">
        <v>0</v>
      </c>
      <c r="D504">
        <v>0</v>
      </c>
      <c r="E504">
        <v>100000</v>
      </c>
      <c r="F504">
        <v>0</v>
      </c>
      <c r="G504">
        <v>0</v>
      </c>
      <c r="H504">
        <v>50000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2023</v>
      </c>
    </row>
    <row r="505" spans="1:14" x14ac:dyDescent="0.2">
      <c r="A505" t="s">
        <v>123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2023</v>
      </c>
    </row>
    <row r="506" spans="1:14" x14ac:dyDescent="0.2">
      <c r="A506" t="s">
        <v>124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2023</v>
      </c>
    </row>
    <row r="507" spans="1:14" x14ac:dyDescent="0.2">
      <c r="A507" t="s">
        <v>125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2023</v>
      </c>
    </row>
    <row r="508" spans="1:14" x14ac:dyDescent="0.2">
      <c r="A508" t="s">
        <v>126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2023</v>
      </c>
    </row>
    <row r="509" spans="1:14" x14ac:dyDescent="0.2">
      <c r="A509" t="s">
        <v>127</v>
      </c>
      <c r="B509">
        <v>0</v>
      </c>
      <c r="C509">
        <v>0</v>
      </c>
      <c r="D509">
        <v>1236332.32</v>
      </c>
      <c r="E509">
        <v>165848.70000000001</v>
      </c>
      <c r="F509">
        <v>0</v>
      </c>
      <c r="G509">
        <v>0</v>
      </c>
      <c r="H509">
        <v>0</v>
      </c>
      <c r="I509">
        <v>403680</v>
      </c>
      <c r="J509">
        <v>0</v>
      </c>
      <c r="K509">
        <v>0</v>
      </c>
      <c r="L509">
        <v>0</v>
      </c>
      <c r="M509">
        <v>0</v>
      </c>
      <c r="N509">
        <v>2023</v>
      </c>
    </row>
    <row r="510" spans="1:14" x14ac:dyDescent="0.2">
      <c r="A510" t="s">
        <v>128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2023</v>
      </c>
    </row>
    <row r="511" spans="1:14" x14ac:dyDescent="0.2">
      <c r="A511" t="s">
        <v>129</v>
      </c>
      <c r="B511">
        <f t="shared" ref="B511:M511" si="78">B512+B513+B514+B515+B516+B517+B518</f>
        <v>0</v>
      </c>
      <c r="C511">
        <f t="shared" si="78"/>
        <v>0</v>
      </c>
      <c r="D511">
        <f t="shared" si="78"/>
        <v>0</v>
      </c>
      <c r="E511">
        <f t="shared" si="78"/>
        <v>0</v>
      </c>
      <c r="F511">
        <f t="shared" si="78"/>
        <v>0</v>
      </c>
      <c r="G511">
        <f t="shared" si="78"/>
        <v>0</v>
      </c>
      <c r="H511">
        <f t="shared" si="78"/>
        <v>0</v>
      </c>
      <c r="I511">
        <f t="shared" si="78"/>
        <v>0</v>
      </c>
      <c r="J511">
        <f t="shared" si="78"/>
        <v>0</v>
      </c>
      <c r="K511">
        <f t="shared" si="78"/>
        <v>0</v>
      </c>
      <c r="L511">
        <f t="shared" si="78"/>
        <v>0</v>
      </c>
      <c r="M511">
        <f t="shared" si="78"/>
        <v>0</v>
      </c>
      <c r="N511">
        <v>2023</v>
      </c>
    </row>
    <row r="512" spans="1:14" x14ac:dyDescent="0.2">
      <c r="A512" t="s">
        <v>130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2023</v>
      </c>
    </row>
    <row r="513" spans="1:14" x14ac:dyDescent="0.2">
      <c r="A513" t="s">
        <v>131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2023</v>
      </c>
    </row>
    <row r="514" spans="1:14" x14ac:dyDescent="0.2">
      <c r="A514" t="s">
        <v>132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2023</v>
      </c>
    </row>
    <row r="515" spans="1:14" x14ac:dyDescent="0.2">
      <c r="A515" t="s">
        <v>133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2023</v>
      </c>
    </row>
    <row r="516" spans="1:14" x14ac:dyDescent="0.2">
      <c r="A516" t="s">
        <v>134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2023</v>
      </c>
    </row>
    <row r="517" spans="1:14" x14ac:dyDescent="0.2">
      <c r="A517" t="s">
        <v>135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2023</v>
      </c>
    </row>
    <row r="518" spans="1:14" x14ac:dyDescent="0.2">
      <c r="A518" t="s">
        <v>136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2023</v>
      </c>
    </row>
    <row r="519" spans="1:14" x14ac:dyDescent="0.2">
      <c r="A519" t="s">
        <v>137</v>
      </c>
      <c r="B519">
        <f>B520+B521+B522+B523+B524+B525+B526+B527+B528</f>
        <v>0</v>
      </c>
      <c r="C519">
        <f t="shared" ref="C519:I519" si="79">C520+C521+C522+C523+C524+C525+C526+C527+C528</f>
        <v>0</v>
      </c>
      <c r="D519">
        <f t="shared" si="79"/>
        <v>244448.33</v>
      </c>
      <c r="E519">
        <f t="shared" si="79"/>
        <v>1147098.5899999999</v>
      </c>
      <c r="F519">
        <f t="shared" si="79"/>
        <v>567357.81000000006</v>
      </c>
      <c r="G519">
        <f t="shared" si="79"/>
        <v>86480</v>
      </c>
      <c r="H519">
        <f t="shared" si="79"/>
        <v>0</v>
      </c>
      <c r="I519">
        <f t="shared" si="79"/>
        <v>239918.07999999999</v>
      </c>
      <c r="J519">
        <f>J520+J521+J522+J523+J524+J525+J526+J527+J528</f>
        <v>122735.17</v>
      </c>
      <c r="K519">
        <f>K520+K521+K522+K523+K524+K525+K526+K527+K528</f>
        <v>317383</v>
      </c>
      <c r="L519">
        <f t="shared" ref="L519:M519" si="80">L520+L521+L522+L523+L524+L525+L526+L527+L528</f>
        <v>0</v>
      </c>
      <c r="M519">
        <f t="shared" si="80"/>
        <v>1147797.28</v>
      </c>
      <c r="N519">
        <v>2023</v>
      </c>
    </row>
    <row r="520" spans="1:14" x14ac:dyDescent="0.2">
      <c r="A520" t="s">
        <v>138</v>
      </c>
      <c r="B520">
        <v>0</v>
      </c>
      <c r="C520">
        <v>0</v>
      </c>
      <c r="D520">
        <v>244448.33</v>
      </c>
      <c r="E520">
        <v>120501.6</v>
      </c>
      <c r="F520">
        <v>51990</v>
      </c>
      <c r="G520">
        <v>12980</v>
      </c>
      <c r="H520">
        <v>0</v>
      </c>
      <c r="I520">
        <v>239918.07999999999</v>
      </c>
      <c r="J520">
        <v>79429.17</v>
      </c>
      <c r="K520">
        <v>281289</v>
      </c>
      <c r="L520">
        <v>0</v>
      </c>
      <c r="M520">
        <v>441083.97</v>
      </c>
      <c r="N520">
        <v>2023</v>
      </c>
    </row>
    <row r="521" spans="1:14" x14ac:dyDescent="0.2">
      <c r="A521" t="s">
        <v>139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43306</v>
      </c>
      <c r="K521">
        <v>36094</v>
      </c>
      <c r="L521">
        <v>0</v>
      </c>
      <c r="M521">
        <v>128990</v>
      </c>
      <c r="N521">
        <v>2023</v>
      </c>
    </row>
    <row r="522" spans="1:14" x14ac:dyDescent="0.2">
      <c r="A522" t="s">
        <v>140</v>
      </c>
      <c r="B522">
        <v>0</v>
      </c>
      <c r="C522">
        <v>0</v>
      </c>
      <c r="D522">
        <v>0</v>
      </c>
      <c r="E522">
        <v>150446.99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2023</v>
      </c>
    </row>
    <row r="523" spans="1:14" x14ac:dyDescent="0.2">
      <c r="A523" t="s">
        <v>141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2023</v>
      </c>
    </row>
    <row r="524" spans="1:14" x14ac:dyDescent="0.2">
      <c r="A524" t="s">
        <v>142</v>
      </c>
      <c r="B524">
        <v>0</v>
      </c>
      <c r="C524">
        <v>0</v>
      </c>
      <c r="D524">
        <v>0</v>
      </c>
      <c r="E524">
        <v>876150</v>
      </c>
      <c r="F524">
        <v>515367.81</v>
      </c>
      <c r="G524">
        <v>73500</v>
      </c>
      <c r="H524">
        <v>0</v>
      </c>
      <c r="I524">
        <v>0</v>
      </c>
      <c r="K524">
        <v>0</v>
      </c>
      <c r="L524">
        <v>0</v>
      </c>
      <c r="M524">
        <v>213518.8</v>
      </c>
      <c r="N524">
        <v>2023</v>
      </c>
    </row>
    <row r="525" spans="1:14" x14ac:dyDescent="0.2">
      <c r="A525" t="s">
        <v>143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364204.51</v>
      </c>
      <c r="N525">
        <v>2023</v>
      </c>
    </row>
    <row r="526" spans="1:14" x14ac:dyDescent="0.2">
      <c r="A526" t="s">
        <v>144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2023</v>
      </c>
    </row>
    <row r="527" spans="1:14" x14ac:dyDescent="0.2">
      <c r="A527" t="s">
        <v>145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2023</v>
      </c>
    </row>
    <row r="528" spans="1:14" x14ac:dyDescent="0.2">
      <c r="A528" t="s">
        <v>146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2023</v>
      </c>
    </row>
    <row r="529" spans="1:14" x14ac:dyDescent="0.2">
      <c r="A529" t="s">
        <v>147</v>
      </c>
      <c r="B529">
        <f>B530+B531+B532+B533</f>
        <v>0</v>
      </c>
      <c r="C529">
        <f>C530+C531+C532+C533</f>
        <v>0</v>
      </c>
      <c r="D529">
        <f>D530+D531+D532+D533</f>
        <v>0</v>
      </c>
      <c r="E529">
        <f>E530+E531+E532+E533</f>
        <v>0</v>
      </c>
      <c r="F529">
        <f t="shared" ref="F529:M529" si="81">F530+F531+F532+F533</f>
        <v>0</v>
      </c>
      <c r="G529">
        <f t="shared" si="81"/>
        <v>0</v>
      </c>
      <c r="H529">
        <f t="shared" si="81"/>
        <v>0</v>
      </c>
      <c r="I529">
        <f t="shared" si="81"/>
        <v>0</v>
      </c>
      <c r="J529">
        <f t="shared" si="81"/>
        <v>0</v>
      </c>
      <c r="K529">
        <f t="shared" si="81"/>
        <v>2258254.84</v>
      </c>
      <c r="L529">
        <f t="shared" si="81"/>
        <v>0</v>
      </c>
      <c r="M529">
        <f t="shared" si="81"/>
        <v>2553019.35</v>
      </c>
      <c r="N529">
        <v>2023</v>
      </c>
    </row>
    <row r="530" spans="1:14" x14ac:dyDescent="0.2">
      <c r="A530" t="s">
        <v>148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2258254.84</v>
      </c>
      <c r="L530">
        <v>0</v>
      </c>
      <c r="M530">
        <v>2553019.35</v>
      </c>
      <c r="N530">
        <v>2023</v>
      </c>
    </row>
    <row r="531" spans="1:14" x14ac:dyDescent="0.2">
      <c r="A531" t="s">
        <v>149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2023</v>
      </c>
    </row>
    <row r="532" spans="1:14" x14ac:dyDescent="0.2">
      <c r="A532" t="s">
        <v>150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2023</v>
      </c>
    </row>
    <row r="533" spans="1:14" x14ac:dyDescent="0.2">
      <c r="A533" t="s">
        <v>151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2023</v>
      </c>
    </row>
    <row r="534" spans="1:14" x14ac:dyDescent="0.2">
      <c r="A534" t="s">
        <v>152</v>
      </c>
      <c r="B534">
        <f t="shared" ref="B534:E534" si="82">B535+B536+B537+B538+B539+B540</f>
        <v>0</v>
      </c>
      <c r="C534">
        <f>C535+C536+C537+C538+C539+C540</f>
        <v>0</v>
      </c>
      <c r="D534">
        <f t="shared" si="82"/>
        <v>0</v>
      </c>
      <c r="E534">
        <f t="shared" si="82"/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2023</v>
      </c>
    </row>
    <row r="535" spans="1:14" x14ac:dyDescent="0.2">
      <c r="A535" t="s">
        <v>153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2023</v>
      </c>
    </row>
    <row r="536" spans="1:14" x14ac:dyDescent="0.2">
      <c r="A536" t="s">
        <v>154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2023</v>
      </c>
    </row>
    <row r="537" spans="1:14" x14ac:dyDescent="0.2">
      <c r="A537" t="s">
        <v>155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2023</v>
      </c>
    </row>
    <row r="538" spans="1:14" x14ac:dyDescent="0.2">
      <c r="A538" t="s">
        <v>156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2023</v>
      </c>
    </row>
    <row r="539" spans="1:14" x14ac:dyDescent="0.2">
      <c r="A539" t="s">
        <v>157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2023</v>
      </c>
    </row>
    <row r="540" spans="1:14" x14ac:dyDescent="0.2">
      <c r="A540" t="s">
        <v>158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2023</v>
      </c>
    </row>
    <row r="541" spans="1:14" x14ac:dyDescent="0.2">
      <c r="A541" t="s">
        <v>159</v>
      </c>
      <c r="B541">
        <f t="shared" ref="B541:M541" si="83">B477+B483+B493+B503+B511+B519+B529+B534</f>
        <v>20245549.07</v>
      </c>
      <c r="C541">
        <f t="shared" si="83"/>
        <v>23978356.990000002</v>
      </c>
      <c r="D541">
        <f t="shared" si="83"/>
        <v>29098235.179999996</v>
      </c>
      <c r="E541">
        <f t="shared" si="83"/>
        <v>36226262.570000008</v>
      </c>
      <c r="F541">
        <f t="shared" si="83"/>
        <v>39262795.080000006</v>
      </c>
      <c r="G541">
        <f t="shared" si="83"/>
        <v>29947494.5</v>
      </c>
      <c r="H541">
        <f t="shared" si="83"/>
        <v>30903993.68</v>
      </c>
      <c r="I541">
        <f t="shared" si="83"/>
        <v>34222865</v>
      </c>
      <c r="J541">
        <f t="shared" si="83"/>
        <v>44985894.179999992</v>
      </c>
      <c r="K541">
        <f t="shared" si="83"/>
        <v>48132753.219999999</v>
      </c>
      <c r="L541">
        <f t="shared" si="83"/>
        <v>43292958.679999992</v>
      </c>
      <c r="M541">
        <f t="shared" si="83"/>
        <v>62304104.220000006</v>
      </c>
      <c r="N541">
        <v>2023</v>
      </c>
    </row>
    <row r="542" spans="1:14" x14ac:dyDescent="0.2">
      <c r="A542" t="s">
        <v>160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2023</v>
      </c>
    </row>
    <row r="543" spans="1:14" x14ac:dyDescent="0.2">
      <c r="A543" t="s">
        <v>161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2023</v>
      </c>
    </row>
    <row r="544" spans="1:14" x14ac:dyDescent="0.2">
      <c r="A544" t="s">
        <v>39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2023</v>
      </c>
    </row>
    <row r="545" spans="1:14" x14ac:dyDescent="0.2">
      <c r="A545" t="s">
        <v>40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2023</v>
      </c>
    </row>
    <row r="546" spans="1:14" x14ac:dyDescent="0.2">
      <c r="A546" t="s">
        <v>162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2023</v>
      </c>
    </row>
    <row r="547" spans="1:14" x14ac:dyDescent="0.2">
      <c r="A547" t="s">
        <v>41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2023</v>
      </c>
    </row>
    <row r="548" spans="1:14" x14ac:dyDescent="0.2">
      <c r="A548" t="s">
        <v>42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2023</v>
      </c>
    </row>
    <row r="549" spans="1:14" x14ac:dyDescent="0.2">
      <c r="A549" t="s">
        <v>163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2023</v>
      </c>
    </row>
    <row r="550" spans="1:14" x14ac:dyDescent="0.2">
      <c r="A550" t="s">
        <v>43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2023</v>
      </c>
    </row>
    <row r="551" spans="1:14" x14ac:dyDescent="0.2"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2023</v>
      </c>
    </row>
    <row r="552" spans="1:14" x14ac:dyDescent="0.2">
      <c r="A552" t="s">
        <v>94</v>
      </c>
      <c r="B552">
        <f t="shared" ref="B552:M552" si="84">B553+B559+B569+B579+B587+B595+B605+B610+B613</f>
        <v>21831455.620000001</v>
      </c>
      <c r="C552">
        <f t="shared" si="84"/>
        <v>26395810.039999999</v>
      </c>
      <c r="D552">
        <f t="shared" si="84"/>
        <v>52290527.009999998</v>
      </c>
      <c r="E552">
        <f t="shared" si="84"/>
        <v>39789191.149999999</v>
      </c>
      <c r="F552">
        <f t="shared" si="84"/>
        <v>36917764.810000002</v>
      </c>
      <c r="G552">
        <f t="shared" si="84"/>
        <v>33421038.420000002</v>
      </c>
      <c r="H552">
        <f t="shared" si="84"/>
        <v>32146573.939999994</v>
      </c>
      <c r="I552">
        <f t="shared" si="84"/>
        <v>25741865.949999996</v>
      </c>
      <c r="J552">
        <f t="shared" si="84"/>
        <v>32868748.539999999</v>
      </c>
      <c r="K552">
        <f t="shared" si="84"/>
        <v>43783093.75</v>
      </c>
      <c r="L552">
        <f t="shared" si="84"/>
        <v>47557748.780000001</v>
      </c>
      <c r="M552">
        <f t="shared" si="84"/>
        <v>48222253.160000004</v>
      </c>
      <c r="N552">
        <v>2024</v>
      </c>
    </row>
    <row r="553" spans="1:14" x14ac:dyDescent="0.2">
      <c r="A553" t="s">
        <v>95</v>
      </c>
      <c r="B553">
        <f>B554+B555+B556+B557+B558</f>
        <v>17883431.140000001</v>
      </c>
      <c r="C553">
        <f t="shared" ref="C553:F553" si="85">C554+C555+C556+C557+C558</f>
        <v>17742225.77</v>
      </c>
      <c r="D553">
        <f t="shared" si="85"/>
        <v>18992407.5</v>
      </c>
      <c r="E553">
        <f t="shared" si="85"/>
        <v>32304112.989999998</v>
      </c>
      <c r="F553">
        <f t="shared" si="85"/>
        <v>19244616.27</v>
      </c>
      <c r="G553">
        <f>G554+G555+G556+G557+G558</f>
        <v>17800209.789999999</v>
      </c>
      <c r="H553">
        <f t="shared" ref="H553:J553" si="86">H554+H555+H556+H557+H558</f>
        <v>19689125.709999997</v>
      </c>
      <c r="I553">
        <f t="shared" si="86"/>
        <v>18212235.649999999</v>
      </c>
      <c r="J553">
        <f t="shared" si="86"/>
        <v>18845606.870000001</v>
      </c>
      <c r="K553">
        <f>K554+K555+K556+K557+K558</f>
        <v>32124428.029999997</v>
      </c>
      <c r="L553">
        <f t="shared" ref="L553:M553" si="87">L554+L555+L556+L557+L558</f>
        <v>33833469.82</v>
      </c>
      <c r="M553">
        <f t="shared" si="87"/>
        <v>30703412.719999999</v>
      </c>
      <c r="N553">
        <v>2024</v>
      </c>
    </row>
    <row r="554" spans="1:14" x14ac:dyDescent="0.2">
      <c r="A554" t="s">
        <v>96</v>
      </c>
      <c r="B554">
        <v>14481000</v>
      </c>
      <c r="C554">
        <v>14219306.41</v>
      </c>
      <c r="D554">
        <v>15035100.130000001</v>
      </c>
      <c r="E554">
        <v>15741333.33</v>
      </c>
      <c r="F554">
        <v>15028000</v>
      </c>
      <c r="G554">
        <v>14579500.199999999</v>
      </c>
      <c r="H554">
        <v>15039522.369999999</v>
      </c>
      <c r="I554">
        <v>14458000</v>
      </c>
      <c r="J554">
        <v>14433733.33</v>
      </c>
      <c r="K554">
        <v>14203100</v>
      </c>
      <c r="L554">
        <v>29409994.34</v>
      </c>
      <c r="M554">
        <v>14356233.33</v>
      </c>
      <c r="N554">
        <v>2024</v>
      </c>
    </row>
    <row r="555" spans="1:14" x14ac:dyDescent="0.2">
      <c r="A555" t="s">
        <v>97</v>
      </c>
      <c r="B555">
        <v>695400</v>
      </c>
      <c r="C555">
        <v>715400</v>
      </c>
      <c r="D555">
        <v>726143.47</v>
      </c>
      <c r="E555">
        <v>13752734.710000001</v>
      </c>
      <c r="F555">
        <v>1142947.8600000001</v>
      </c>
      <c r="G555">
        <v>1092664.92</v>
      </c>
      <c r="H555">
        <v>641728.34</v>
      </c>
      <c r="I555">
        <v>665274.25</v>
      </c>
      <c r="J555">
        <v>666194.17000000004</v>
      </c>
      <c r="K555">
        <v>15073041.68</v>
      </c>
      <c r="L555">
        <v>758865.21</v>
      </c>
      <c r="M555">
        <v>13537840.380000001</v>
      </c>
      <c r="N555">
        <v>2024</v>
      </c>
    </row>
    <row r="556" spans="1:14" x14ac:dyDescent="0.2">
      <c r="A556" t="s">
        <v>98</v>
      </c>
      <c r="B556">
        <v>566280</v>
      </c>
      <c r="C556">
        <v>703560</v>
      </c>
      <c r="D556">
        <v>1072500</v>
      </c>
      <c r="E556">
        <v>660660</v>
      </c>
      <c r="F556">
        <v>905425.95</v>
      </c>
      <c r="G556">
        <v>0</v>
      </c>
      <c r="H556">
        <v>1906720.53</v>
      </c>
      <c r="I556">
        <v>948034.23</v>
      </c>
      <c r="J556">
        <v>1608462.57</v>
      </c>
      <c r="K556">
        <v>745644.9</v>
      </c>
      <c r="L556">
        <v>1491289.8</v>
      </c>
      <c r="M556">
        <v>660428.34</v>
      </c>
      <c r="N556">
        <v>2024</v>
      </c>
    </row>
    <row r="557" spans="1:14" x14ac:dyDescent="0.2">
      <c r="A557" t="s">
        <v>99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60000</v>
      </c>
      <c r="M557">
        <v>30000</v>
      </c>
      <c r="N557">
        <v>2024</v>
      </c>
    </row>
    <row r="558" spans="1:14" x14ac:dyDescent="0.2">
      <c r="A558" t="s">
        <v>100</v>
      </c>
      <c r="B558">
        <v>2140751.14</v>
      </c>
      <c r="C558">
        <v>2103959.36</v>
      </c>
      <c r="D558">
        <v>2158663.9</v>
      </c>
      <c r="E558">
        <v>2149384.9500000002</v>
      </c>
      <c r="F558">
        <v>2168242.46</v>
      </c>
      <c r="G558">
        <v>2128044.67</v>
      </c>
      <c r="H558">
        <v>2101154.4700000002</v>
      </c>
      <c r="I558">
        <v>2140927.17</v>
      </c>
      <c r="J558">
        <v>2137216.7999999998</v>
      </c>
      <c r="K558">
        <v>2102641.4500000002</v>
      </c>
      <c r="L558">
        <v>2113320.4700000002</v>
      </c>
      <c r="M558">
        <v>2118910.67</v>
      </c>
      <c r="N558">
        <v>2024</v>
      </c>
    </row>
    <row r="559" spans="1:14" x14ac:dyDescent="0.2">
      <c r="A559" t="s">
        <v>101</v>
      </c>
      <c r="B559">
        <f t="shared" ref="B559:M559" si="88">B560+B561+B562+B563+B564+B565+B566+B567+B568</f>
        <v>3948024.48</v>
      </c>
      <c r="C559">
        <f t="shared" si="88"/>
        <v>6664745.6200000001</v>
      </c>
      <c r="D559">
        <f t="shared" si="88"/>
        <v>16795805.579999998</v>
      </c>
      <c r="E559">
        <f t="shared" si="88"/>
        <v>5963099.2199999997</v>
      </c>
      <c r="F559">
        <f t="shared" si="88"/>
        <v>14911518.18</v>
      </c>
      <c r="G559">
        <f t="shared" si="88"/>
        <v>11452140.300000001</v>
      </c>
      <c r="H559">
        <f t="shared" si="88"/>
        <v>9278170.7799999993</v>
      </c>
      <c r="I559">
        <f t="shared" si="88"/>
        <v>6387512.1299999999</v>
      </c>
      <c r="J559">
        <f t="shared" si="88"/>
        <v>12944155.310000001</v>
      </c>
      <c r="K559">
        <f t="shared" si="88"/>
        <v>10932128.129999999</v>
      </c>
      <c r="L559">
        <f t="shared" si="88"/>
        <v>8960189.4000000004</v>
      </c>
      <c r="M559">
        <f t="shared" si="88"/>
        <v>16430081.649999999</v>
      </c>
      <c r="N559">
        <v>2024</v>
      </c>
    </row>
    <row r="560" spans="1:14" x14ac:dyDescent="0.2">
      <c r="A560" t="s">
        <v>102</v>
      </c>
      <c r="B560">
        <v>1732940.68</v>
      </c>
      <c r="C560">
        <v>1091348.81</v>
      </c>
      <c r="D560">
        <v>1324870.1000000001</v>
      </c>
      <c r="E560">
        <v>1331030.6299999999</v>
      </c>
      <c r="F560">
        <v>1355220.02</v>
      </c>
      <c r="G560">
        <v>1373631.78</v>
      </c>
      <c r="H560">
        <v>1641450.2</v>
      </c>
      <c r="I560">
        <v>1169187.8999999999</v>
      </c>
      <c r="J560">
        <v>1393197.21</v>
      </c>
      <c r="K560">
        <v>1485181.33</v>
      </c>
      <c r="L560">
        <v>1676054.7</v>
      </c>
      <c r="M560">
        <v>1151343.19</v>
      </c>
      <c r="N560">
        <v>2024</v>
      </c>
    </row>
    <row r="561" spans="1:14" x14ac:dyDescent="0.2">
      <c r="A561" t="s">
        <v>103</v>
      </c>
      <c r="B561">
        <v>0</v>
      </c>
      <c r="C561">
        <v>268813.32</v>
      </c>
      <c r="D561">
        <v>304012</v>
      </c>
      <c r="E561">
        <v>178180.02</v>
      </c>
      <c r="F561">
        <v>856837</v>
      </c>
      <c r="G561">
        <v>375498</v>
      </c>
      <c r="H561">
        <v>826596.44</v>
      </c>
      <c r="I561">
        <v>356500</v>
      </c>
      <c r="J561">
        <v>397475.26</v>
      </c>
      <c r="K561">
        <v>662047.19999999995</v>
      </c>
      <c r="L561">
        <v>1213826.22</v>
      </c>
      <c r="M561">
        <v>1158025.68</v>
      </c>
      <c r="N561">
        <v>2024</v>
      </c>
    </row>
    <row r="562" spans="1:14" x14ac:dyDescent="0.2">
      <c r="A562" t="s">
        <v>104</v>
      </c>
      <c r="B562">
        <v>0</v>
      </c>
      <c r="C562">
        <v>28250</v>
      </c>
      <c r="D562">
        <v>78783</v>
      </c>
      <c r="E562">
        <v>0</v>
      </c>
      <c r="F562">
        <v>907321.68</v>
      </c>
      <c r="G562">
        <v>33500</v>
      </c>
      <c r="H562">
        <v>0</v>
      </c>
      <c r="I562">
        <v>42921.1</v>
      </c>
      <c r="J562">
        <v>25350</v>
      </c>
      <c r="K562">
        <v>156200.79999999999</v>
      </c>
      <c r="L562">
        <v>67300</v>
      </c>
      <c r="M562">
        <v>37850</v>
      </c>
      <c r="N562">
        <v>2024</v>
      </c>
    </row>
    <row r="563" spans="1:14" x14ac:dyDescent="0.2">
      <c r="A563" t="s">
        <v>105</v>
      </c>
      <c r="B563">
        <v>0</v>
      </c>
      <c r="C563">
        <v>58339.22</v>
      </c>
      <c r="D563">
        <v>440328.55</v>
      </c>
      <c r="E563">
        <v>58333.32</v>
      </c>
      <c r="F563">
        <v>351886.5</v>
      </c>
      <c r="G563">
        <v>77583.320000000007</v>
      </c>
      <c r="H563">
        <v>241139.54</v>
      </c>
      <c r="I563">
        <v>298187.03000000003</v>
      </c>
      <c r="J563">
        <v>64503.48</v>
      </c>
      <c r="K563">
        <v>326074.14</v>
      </c>
      <c r="L563">
        <v>138972.4</v>
      </c>
      <c r="M563">
        <v>80733.320000000007</v>
      </c>
      <c r="N563">
        <v>2024</v>
      </c>
    </row>
    <row r="564" spans="1:14" x14ac:dyDescent="0.2">
      <c r="A564" t="s">
        <v>106</v>
      </c>
      <c r="B564">
        <v>1298642.5</v>
      </c>
      <c r="C564">
        <v>1298642.5</v>
      </c>
      <c r="D564">
        <v>4793551.68</v>
      </c>
      <c r="E564">
        <v>959763.66</v>
      </c>
      <c r="F564">
        <v>2135385.36</v>
      </c>
      <c r="G564">
        <v>2935749.15</v>
      </c>
      <c r="H564">
        <v>2402253.15</v>
      </c>
      <c r="I564">
        <v>2705741.29</v>
      </c>
      <c r="J564">
        <v>4799190.91</v>
      </c>
      <c r="K564">
        <v>2253352.48</v>
      </c>
      <c r="L564">
        <v>1817635.27</v>
      </c>
      <c r="M564">
        <v>3132397.02</v>
      </c>
      <c r="N564">
        <v>2024</v>
      </c>
    </row>
    <row r="565" spans="1:14" x14ac:dyDescent="0.2">
      <c r="A565" t="s">
        <v>107</v>
      </c>
      <c r="B565">
        <v>412878.66</v>
      </c>
      <c r="C565">
        <v>67398.490000000005</v>
      </c>
      <c r="D565">
        <v>3042713.38</v>
      </c>
      <c r="E565">
        <v>770193.05</v>
      </c>
      <c r="F565">
        <v>892196.69</v>
      </c>
      <c r="G565">
        <v>437327.65</v>
      </c>
      <c r="H565">
        <v>4129.68</v>
      </c>
      <c r="I565">
        <v>997997.69</v>
      </c>
      <c r="J565">
        <v>443971.62</v>
      </c>
      <c r="K565">
        <v>859620.14</v>
      </c>
      <c r="L565">
        <v>65530.25</v>
      </c>
      <c r="M565">
        <v>832877.65</v>
      </c>
      <c r="N565">
        <v>2024</v>
      </c>
    </row>
    <row r="566" spans="1:14" x14ac:dyDescent="0.2">
      <c r="A566" t="s">
        <v>108</v>
      </c>
      <c r="B566">
        <v>0</v>
      </c>
      <c r="C566">
        <v>0</v>
      </c>
      <c r="D566">
        <v>3307818.13</v>
      </c>
      <c r="E566">
        <v>199378.54</v>
      </c>
      <c r="F566">
        <v>1517932.89</v>
      </c>
      <c r="G566">
        <v>566387.31999999995</v>
      </c>
      <c r="H566">
        <v>946987.62</v>
      </c>
      <c r="I566">
        <v>129996.62</v>
      </c>
      <c r="J566">
        <v>292600.48</v>
      </c>
      <c r="K566">
        <v>518906.43</v>
      </c>
      <c r="L566">
        <v>386403.27</v>
      </c>
      <c r="M566">
        <v>475916.72</v>
      </c>
      <c r="N566">
        <v>2024</v>
      </c>
    </row>
    <row r="567" spans="1:14" x14ac:dyDescent="0.2">
      <c r="A567" t="s">
        <v>109</v>
      </c>
      <c r="B567">
        <v>0</v>
      </c>
      <c r="C567">
        <v>3171585.75</v>
      </c>
      <c r="D567">
        <v>2771952.45</v>
      </c>
      <c r="E567">
        <v>2466220</v>
      </c>
      <c r="F567">
        <v>5822073</v>
      </c>
      <c r="G567">
        <v>4178115.5</v>
      </c>
      <c r="H567">
        <v>2595402</v>
      </c>
      <c r="I567">
        <v>670460.5</v>
      </c>
      <c r="J567">
        <v>4123058</v>
      </c>
      <c r="K567">
        <v>3982214.69</v>
      </c>
      <c r="L567">
        <v>2705467.4</v>
      </c>
      <c r="M567">
        <v>7717003.9400000004</v>
      </c>
      <c r="N567">
        <v>2024</v>
      </c>
    </row>
    <row r="568" spans="1:14" x14ac:dyDescent="0.2">
      <c r="A568" t="s">
        <v>110</v>
      </c>
      <c r="B568">
        <v>503562.64</v>
      </c>
      <c r="C568">
        <v>680367.53</v>
      </c>
      <c r="D568">
        <v>731776.29</v>
      </c>
      <c r="E568">
        <v>0</v>
      </c>
      <c r="F568">
        <v>1072665.04</v>
      </c>
      <c r="G568">
        <v>1474347.58</v>
      </c>
      <c r="H568">
        <v>620212.15</v>
      </c>
      <c r="I568">
        <v>16520</v>
      </c>
      <c r="J568">
        <v>1404808.35</v>
      </c>
      <c r="K568">
        <v>688530.92</v>
      </c>
      <c r="L568">
        <v>888999.89</v>
      </c>
      <c r="M568">
        <v>1843934.13</v>
      </c>
      <c r="N568">
        <v>2024</v>
      </c>
    </row>
    <row r="569" spans="1:14" x14ac:dyDescent="0.2">
      <c r="A569" t="s">
        <v>111</v>
      </c>
      <c r="B569">
        <f t="shared" ref="B569:D569" si="89">B570+B571+B572+B573+B574+B575+B576+B577+B578</f>
        <v>0</v>
      </c>
      <c r="C569">
        <f t="shared" si="89"/>
        <v>355831.4</v>
      </c>
      <c r="D569">
        <f t="shared" si="89"/>
        <v>7975464.04</v>
      </c>
      <c r="E569">
        <f>E570+E571+E572+E573+E574+E575+E576+E577+E578</f>
        <v>996353.05</v>
      </c>
      <c r="F569">
        <f t="shared" ref="F569:G569" si="90">F570+F571+F572+F573+F574+F575+F576+F577+F578</f>
        <v>1671234.47</v>
      </c>
      <c r="G569">
        <f t="shared" si="90"/>
        <v>341592.17</v>
      </c>
      <c r="H569">
        <f>H570+H571+H572+H573+H574+H575+H576+H577+H578</f>
        <v>91245</v>
      </c>
      <c r="I569">
        <f t="shared" ref="I569:K569" si="91">I570+I571+I572+I573+I574+I575+I576+I577+I578</f>
        <v>1142118.17</v>
      </c>
      <c r="J569">
        <f t="shared" si="91"/>
        <v>1027585.56</v>
      </c>
      <c r="K569">
        <f t="shared" si="91"/>
        <v>462462.58999999997</v>
      </c>
      <c r="L569">
        <f>L570+L571+L572+L573+L574+L575+L576+L577+L578</f>
        <v>4549781.5</v>
      </c>
      <c r="M569">
        <f t="shared" ref="M569" si="92">M570+M571+M572+M573+M574+M575+M576+M577+M578</f>
        <v>627509.59</v>
      </c>
      <c r="N569">
        <v>2024</v>
      </c>
    </row>
    <row r="570" spans="1:14" x14ac:dyDescent="0.2">
      <c r="A570" t="s">
        <v>112</v>
      </c>
      <c r="B570">
        <v>0</v>
      </c>
      <c r="C570">
        <v>337881.4</v>
      </c>
      <c r="D570">
        <v>127057.15</v>
      </c>
      <c r="E570">
        <v>86843.85</v>
      </c>
      <c r="F570">
        <v>55362.7</v>
      </c>
      <c r="G570">
        <v>135789.01999999999</v>
      </c>
      <c r="H570">
        <v>91245</v>
      </c>
      <c r="I570">
        <v>214174.7</v>
      </c>
      <c r="J570">
        <v>10500</v>
      </c>
      <c r="K570">
        <v>102482.9</v>
      </c>
      <c r="L570">
        <v>88557.35</v>
      </c>
      <c r="M570">
        <v>172934.87</v>
      </c>
      <c r="N570">
        <v>2024</v>
      </c>
    </row>
    <row r="571" spans="1:14" x14ac:dyDescent="0.2">
      <c r="A571" t="s">
        <v>113</v>
      </c>
      <c r="B571">
        <v>0</v>
      </c>
      <c r="C571">
        <v>0</v>
      </c>
      <c r="D571">
        <v>0</v>
      </c>
      <c r="E571">
        <v>174050</v>
      </c>
      <c r="F571">
        <v>70800</v>
      </c>
      <c r="G571">
        <v>0</v>
      </c>
      <c r="H571">
        <v>0</v>
      </c>
      <c r="I571">
        <v>264626.8</v>
      </c>
      <c r="J571">
        <v>0</v>
      </c>
      <c r="K571">
        <v>12390</v>
      </c>
      <c r="L571">
        <v>57820</v>
      </c>
      <c r="M571">
        <v>50012.5</v>
      </c>
      <c r="N571">
        <v>2024</v>
      </c>
    </row>
    <row r="572" spans="1:14" x14ac:dyDescent="0.2">
      <c r="A572" t="s">
        <v>114</v>
      </c>
      <c r="B572">
        <v>0</v>
      </c>
      <c r="C572">
        <v>17950</v>
      </c>
      <c r="D572">
        <v>318030.28000000003</v>
      </c>
      <c r="E572">
        <v>8650</v>
      </c>
      <c r="F572">
        <v>19252.3</v>
      </c>
      <c r="G572">
        <v>0</v>
      </c>
      <c r="H572">
        <v>0</v>
      </c>
      <c r="I572">
        <v>107793</v>
      </c>
      <c r="J572">
        <v>6200</v>
      </c>
      <c r="K572">
        <v>70500</v>
      </c>
      <c r="L572">
        <v>264851</v>
      </c>
      <c r="M572">
        <v>0</v>
      </c>
      <c r="N572">
        <v>2024</v>
      </c>
    </row>
    <row r="573" spans="1:14" x14ac:dyDescent="0.2">
      <c r="A573" t="s">
        <v>115</v>
      </c>
      <c r="B573">
        <v>0</v>
      </c>
      <c r="C573">
        <v>0</v>
      </c>
      <c r="D573">
        <v>0</v>
      </c>
      <c r="E573">
        <v>0</v>
      </c>
      <c r="F573">
        <v>57196</v>
      </c>
      <c r="G573">
        <v>0</v>
      </c>
      <c r="H573">
        <v>0</v>
      </c>
      <c r="I573">
        <v>2800</v>
      </c>
      <c r="J573">
        <v>0</v>
      </c>
      <c r="K573">
        <v>0</v>
      </c>
      <c r="L573">
        <v>0</v>
      </c>
      <c r="M573">
        <v>0</v>
      </c>
      <c r="N573">
        <v>2024</v>
      </c>
    </row>
    <row r="574" spans="1:14" x14ac:dyDescent="0.2">
      <c r="A574" t="s">
        <v>116</v>
      </c>
      <c r="B574">
        <v>0</v>
      </c>
      <c r="C574">
        <v>0</v>
      </c>
      <c r="D574">
        <v>0</v>
      </c>
      <c r="E574">
        <v>99120</v>
      </c>
      <c r="F574">
        <v>826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70328</v>
      </c>
      <c r="M574">
        <v>5056.97</v>
      </c>
      <c r="N574">
        <v>2024</v>
      </c>
    </row>
    <row r="575" spans="1:14" x14ac:dyDescent="0.2">
      <c r="A575" t="s">
        <v>117</v>
      </c>
      <c r="B575">
        <v>0</v>
      </c>
      <c r="C575">
        <v>0</v>
      </c>
      <c r="D575">
        <v>0</v>
      </c>
      <c r="E575">
        <v>409507.2</v>
      </c>
      <c r="F575">
        <v>67850</v>
      </c>
      <c r="G575">
        <v>190773.08</v>
      </c>
      <c r="H575">
        <v>0</v>
      </c>
      <c r="I575">
        <v>7168.5</v>
      </c>
      <c r="J575">
        <v>0</v>
      </c>
      <c r="K575">
        <v>0</v>
      </c>
      <c r="L575">
        <v>60296.82</v>
      </c>
      <c r="M575">
        <v>4471</v>
      </c>
      <c r="N575">
        <v>2024</v>
      </c>
    </row>
    <row r="576" spans="1:14" x14ac:dyDescent="0.2">
      <c r="A576" t="s">
        <v>118</v>
      </c>
      <c r="B576">
        <v>0</v>
      </c>
      <c r="C576">
        <v>0</v>
      </c>
      <c r="D576">
        <v>6622720</v>
      </c>
      <c r="E576">
        <v>0</v>
      </c>
      <c r="F576">
        <v>0</v>
      </c>
      <c r="G576">
        <v>0</v>
      </c>
      <c r="H576">
        <v>0</v>
      </c>
      <c r="I576">
        <v>13999.99</v>
      </c>
      <c r="J576">
        <v>0</v>
      </c>
      <c r="K576">
        <v>0</v>
      </c>
      <c r="L576">
        <v>1777169.75</v>
      </c>
      <c r="M576">
        <v>2111</v>
      </c>
      <c r="N576">
        <v>2024</v>
      </c>
    </row>
    <row r="577" spans="1:14" x14ac:dyDescent="0.2">
      <c r="A577" t="s">
        <v>119</v>
      </c>
      <c r="B577">
        <v>0</v>
      </c>
      <c r="C577">
        <v>0</v>
      </c>
      <c r="D577">
        <v>0</v>
      </c>
      <c r="E577">
        <v>218182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2024</v>
      </c>
    </row>
    <row r="578" spans="1:14" x14ac:dyDescent="0.2">
      <c r="A578" t="s">
        <v>120</v>
      </c>
      <c r="B578">
        <v>0</v>
      </c>
      <c r="C578">
        <v>0</v>
      </c>
      <c r="D578">
        <v>907656.61</v>
      </c>
      <c r="E578">
        <v>0</v>
      </c>
      <c r="F578">
        <v>1399947.47</v>
      </c>
      <c r="G578">
        <v>15030.07</v>
      </c>
      <c r="H578">
        <v>0</v>
      </c>
      <c r="I578">
        <v>531555.18000000005</v>
      </c>
      <c r="J578">
        <v>1010885.56</v>
      </c>
      <c r="K578">
        <v>277089.69</v>
      </c>
      <c r="L578">
        <v>2230758.58</v>
      </c>
      <c r="M578">
        <v>392923.25</v>
      </c>
      <c r="N578">
        <v>2024</v>
      </c>
    </row>
    <row r="579" spans="1:14" x14ac:dyDescent="0.2">
      <c r="A579" t="s">
        <v>121</v>
      </c>
      <c r="B579">
        <f t="shared" ref="B579:E579" si="93">B580+B581+B582+B583+B584+B585+B586</f>
        <v>0</v>
      </c>
      <c r="C579">
        <f t="shared" si="93"/>
        <v>1368927.95</v>
      </c>
      <c r="D579">
        <f t="shared" si="93"/>
        <v>0</v>
      </c>
      <c r="E579">
        <f t="shared" si="93"/>
        <v>0</v>
      </c>
      <c r="F579">
        <f>F580+F581+F582+F583+F584+F585+F586</f>
        <v>187861.28</v>
      </c>
      <c r="G579">
        <f>G580+G581+G582+G583+G584+G585+G586</f>
        <v>0</v>
      </c>
      <c r="H579">
        <f>H580+H581+H582+H583+H584+H585+H586</f>
        <v>847919.91</v>
      </c>
      <c r="I579">
        <f t="shared" ref="I579:M579" si="94">I580+I581+I582+I583+I584+I585+I586</f>
        <v>0</v>
      </c>
      <c r="J579">
        <f t="shared" si="94"/>
        <v>0</v>
      </c>
      <c r="K579">
        <f t="shared" si="94"/>
        <v>0</v>
      </c>
      <c r="L579">
        <f t="shared" si="94"/>
        <v>0</v>
      </c>
      <c r="M579">
        <f t="shared" si="94"/>
        <v>350919.2</v>
      </c>
      <c r="N579">
        <v>2024</v>
      </c>
    </row>
    <row r="580" spans="1:14" x14ac:dyDescent="0.2">
      <c r="A580" t="s">
        <v>122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60000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2024</v>
      </c>
    </row>
    <row r="581" spans="1:14" x14ac:dyDescent="0.2">
      <c r="A581" t="s">
        <v>123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2024</v>
      </c>
    </row>
    <row r="582" spans="1:14" x14ac:dyDescent="0.2">
      <c r="A582" t="s">
        <v>124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2024</v>
      </c>
    </row>
    <row r="583" spans="1:14" x14ac:dyDescent="0.2">
      <c r="A583" t="s">
        <v>125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2024</v>
      </c>
    </row>
    <row r="584" spans="1:14" x14ac:dyDescent="0.2">
      <c r="A584" t="s">
        <v>126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2024</v>
      </c>
    </row>
    <row r="585" spans="1:14" x14ac:dyDescent="0.2">
      <c r="A585" t="s">
        <v>127</v>
      </c>
      <c r="B585">
        <v>0</v>
      </c>
      <c r="C585">
        <v>1368927.95</v>
      </c>
      <c r="D585">
        <v>0</v>
      </c>
      <c r="E585">
        <v>0</v>
      </c>
      <c r="F585">
        <v>187861.28</v>
      </c>
      <c r="G585">
        <v>0</v>
      </c>
      <c r="H585">
        <v>787919.91</v>
      </c>
      <c r="I585">
        <v>0</v>
      </c>
      <c r="J585">
        <v>0</v>
      </c>
      <c r="K585">
        <v>0</v>
      </c>
      <c r="L585">
        <v>0</v>
      </c>
      <c r="M585">
        <v>350919.2</v>
      </c>
      <c r="N585">
        <v>2024</v>
      </c>
    </row>
    <row r="586" spans="1:14" x14ac:dyDescent="0.2">
      <c r="A586" t="s">
        <v>128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2024</v>
      </c>
    </row>
    <row r="587" spans="1:14" x14ac:dyDescent="0.2">
      <c r="A587" t="s">
        <v>129</v>
      </c>
      <c r="B587">
        <f t="shared" ref="B587:M587" si="95">B588+B589+B590+B591+B592+B593+B594</f>
        <v>0</v>
      </c>
      <c r="C587">
        <f t="shared" si="95"/>
        <v>0</v>
      </c>
      <c r="D587">
        <f t="shared" si="95"/>
        <v>0</v>
      </c>
      <c r="E587">
        <f t="shared" si="95"/>
        <v>0</v>
      </c>
      <c r="F587">
        <f t="shared" si="95"/>
        <v>0</v>
      </c>
      <c r="G587">
        <f t="shared" si="95"/>
        <v>0</v>
      </c>
      <c r="H587">
        <f t="shared" si="95"/>
        <v>0</v>
      </c>
      <c r="I587">
        <f t="shared" si="95"/>
        <v>0</v>
      </c>
      <c r="J587">
        <f t="shared" si="95"/>
        <v>0</v>
      </c>
      <c r="K587">
        <f t="shared" si="95"/>
        <v>0</v>
      </c>
      <c r="L587">
        <f t="shared" si="95"/>
        <v>0</v>
      </c>
      <c r="M587">
        <f t="shared" si="95"/>
        <v>0</v>
      </c>
      <c r="N587">
        <v>2024</v>
      </c>
    </row>
    <row r="588" spans="1:14" x14ac:dyDescent="0.2">
      <c r="A588" t="s">
        <v>130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2024</v>
      </c>
    </row>
    <row r="589" spans="1:14" x14ac:dyDescent="0.2">
      <c r="A589" t="s">
        <v>131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2024</v>
      </c>
    </row>
    <row r="590" spans="1:14" x14ac:dyDescent="0.2">
      <c r="A590" t="s">
        <v>132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2024</v>
      </c>
    </row>
    <row r="591" spans="1:14" x14ac:dyDescent="0.2">
      <c r="A591" t="s">
        <v>133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2024</v>
      </c>
    </row>
    <row r="592" spans="1:14" x14ac:dyDescent="0.2">
      <c r="A592" t="s">
        <v>134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2024</v>
      </c>
    </row>
    <row r="593" spans="1:14" x14ac:dyDescent="0.2">
      <c r="A593" t="s">
        <v>135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2024</v>
      </c>
    </row>
    <row r="594" spans="1:14" x14ac:dyDescent="0.2">
      <c r="A594" t="s">
        <v>136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2024</v>
      </c>
    </row>
    <row r="595" spans="1:14" x14ac:dyDescent="0.2">
      <c r="A595" t="s">
        <v>137</v>
      </c>
      <c r="B595">
        <f>B596+B597+B598+B599+B600+B601+B602+B603+B604</f>
        <v>0</v>
      </c>
      <c r="C595">
        <f t="shared" ref="C595:I595" si="96">C596+C597+C598+C599+C600+C601+C602+C603+C604</f>
        <v>264079.3</v>
      </c>
      <c r="D595">
        <f t="shared" si="96"/>
        <v>2046849.89</v>
      </c>
      <c r="E595">
        <f t="shared" si="96"/>
        <v>525625.89</v>
      </c>
      <c r="F595">
        <f t="shared" si="96"/>
        <v>902534.61</v>
      </c>
      <c r="G595">
        <f t="shared" si="96"/>
        <v>3827096.16</v>
      </c>
      <c r="H595">
        <f t="shared" si="96"/>
        <v>217120</v>
      </c>
      <c r="I595">
        <f t="shared" si="96"/>
        <v>0</v>
      </c>
      <c r="J595">
        <f>J596+J597+J598+J599+J600+J601+J602+J603+J604</f>
        <v>51400.800000000003</v>
      </c>
      <c r="K595">
        <f>K596+K597+K598+K599+K600+K601+K602+K603+K604</f>
        <v>264075</v>
      </c>
      <c r="L595">
        <f t="shared" ref="L595:M595" si="97">L596+L597+L598+L599+L600+L601+L602+L603+L604</f>
        <v>214308.06</v>
      </c>
      <c r="M595">
        <f t="shared" si="97"/>
        <v>110330</v>
      </c>
      <c r="N595">
        <v>2024</v>
      </c>
    </row>
    <row r="596" spans="1:14" x14ac:dyDescent="0.2">
      <c r="A596" t="s">
        <v>138</v>
      </c>
      <c r="B596">
        <v>0</v>
      </c>
      <c r="C596">
        <v>116815.3</v>
      </c>
      <c r="D596">
        <v>1835874.89</v>
      </c>
      <c r="E596">
        <v>525625.89</v>
      </c>
      <c r="F596">
        <v>494998.01</v>
      </c>
      <c r="G596">
        <v>48500.160000000003</v>
      </c>
      <c r="H596">
        <v>0</v>
      </c>
      <c r="I596">
        <v>0</v>
      </c>
      <c r="J596">
        <v>51400.800000000003</v>
      </c>
      <c r="K596">
        <v>264075</v>
      </c>
      <c r="L596">
        <v>0</v>
      </c>
      <c r="M596">
        <v>110330</v>
      </c>
      <c r="N596">
        <v>2024</v>
      </c>
    </row>
    <row r="597" spans="1:14" x14ac:dyDescent="0.2">
      <c r="A597" t="s">
        <v>139</v>
      </c>
      <c r="B597">
        <v>0</v>
      </c>
      <c r="C597">
        <v>0</v>
      </c>
      <c r="D597">
        <v>210975</v>
      </c>
      <c r="E597">
        <v>0</v>
      </c>
      <c r="F597">
        <v>0</v>
      </c>
      <c r="G597">
        <v>3717000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2024</v>
      </c>
    </row>
    <row r="598" spans="1:14" x14ac:dyDescent="0.2">
      <c r="A598" t="s">
        <v>140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2024</v>
      </c>
    </row>
    <row r="599" spans="1:14" x14ac:dyDescent="0.2">
      <c r="A599" t="s">
        <v>141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2024</v>
      </c>
    </row>
    <row r="600" spans="1:14" x14ac:dyDescent="0.2">
      <c r="A600" t="s">
        <v>142</v>
      </c>
      <c r="B600">
        <v>0</v>
      </c>
      <c r="C600">
        <v>0</v>
      </c>
      <c r="D600">
        <v>0</v>
      </c>
      <c r="E600">
        <v>0</v>
      </c>
      <c r="F600">
        <v>197355</v>
      </c>
      <c r="G600">
        <v>0</v>
      </c>
      <c r="H600">
        <v>217120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2024</v>
      </c>
    </row>
    <row r="601" spans="1:14" x14ac:dyDescent="0.2">
      <c r="A601" t="s">
        <v>143</v>
      </c>
      <c r="B601">
        <v>0</v>
      </c>
      <c r="C601">
        <v>147264</v>
      </c>
      <c r="D601">
        <v>0</v>
      </c>
      <c r="E601">
        <v>0</v>
      </c>
      <c r="F601">
        <v>210181.6</v>
      </c>
      <c r="G601">
        <v>61596</v>
      </c>
      <c r="H601">
        <v>0</v>
      </c>
      <c r="I601">
        <v>0</v>
      </c>
      <c r="J601">
        <v>0</v>
      </c>
      <c r="K601">
        <v>0</v>
      </c>
      <c r="L601">
        <v>214308.06</v>
      </c>
      <c r="M601">
        <v>0</v>
      </c>
      <c r="N601">
        <v>2024</v>
      </c>
    </row>
    <row r="602" spans="1:14" x14ac:dyDescent="0.2">
      <c r="A602" t="s">
        <v>144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2024</v>
      </c>
    </row>
    <row r="603" spans="1:14" x14ac:dyDescent="0.2">
      <c r="A603" t="s">
        <v>145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2024</v>
      </c>
    </row>
    <row r="604" spans="1:14" x14ac:dyDescent="0.2">
      <c r="A604" t="s">
        <v>146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2024</v>
      </c>
    </row>
    <row r="605" spans="1:14" x14ac:dyDescent="0.2">
      <c r="A605" t="s">
        <v>147</v>
      </c>
      <c r="B605">
        <f>B606+B607+B608+B609</f>
        <v>0</v>
      </c>
      <c r="C605">
        <f>C606+C607+C608+C609</f>
        <v>0</v>
      </c>
      <c r="D605">
        <f>D606+D607+D608+D609</f>
        <v>6480000</v>
      </c>
      <c r="E605">
        <f>E606+E607+E608+E609</f>
        <v>0</v>
      </c>
      <c r="F605">
        <f t="shared" ref="F605:M605" si="98">F606+F607+F608+F609</f>
        <v>0</v>
      </c>
      <c r="G605">
        <f t="shared" si="98"/>
        <v>0</v>
      </c>
      <c r="H605">
        <f t="shared" si="98"/>
        <v>2022992.54</v>
      </c>
      <c r="I605">
        <f t="shared" si="98"/>
        <v>0</v>
      </c>
      <c r="J605">
        <f t="shared" si="98"/>
        <v>0</v>
      </c>
      <c r="K605">
        <f t="shared" si="98"/>
        <v>0</v>
      </c>
      <c r="L605">
        <f t="shared" si="98"/>
        <v>0</v>
      </c>
      <c r="M605">
        <f t="shared" si="98"/>
        <v>0</v>
      </c>
      <c r="N605">
        <v>2024</v>
      </c>
    </row>
    <row r="606" spans="1:14" x14ac:dyDescent="0.2">
      <c r="A606" t="s">
        <v>148</v>
      </c>
      <c r="B606">
        <v>0</v>
      </c>
      <c r="C606">
        <v>0</v>
      </c>
      <c r="D606">
        <v>6480000</v>
      </c>
      <c r="E606">
        <v>0</v>
      </c>
      <c r="F606">
        <v>0</v>
      </c>
      <c r="G606">
        <v>0</v>
      </c>
      <c r="H606">
        <v>2022992.54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2024</v>
      </c>
    </row>
    <row r="607" spans="1:14" x14ac:dyDescent="0.2">
      <c r="A607" t="s">
        <v>149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2024</v>
      </c>
    </row>
    <row r="608" spans="1:14" x14ac:dyDescent="0.2">
      <c r="A608" t="s">
        <v>150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2024</v>
      </c>
    </row>
    <row r="609" spans="1:14" x14ac:dyDescent="0.2">
      <c r="A609" t="s">
        <v>151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2024</v>
      </c>
    </row>
    <row r="610" spans="1:14" x14ac:dyDescent="0.2">
      <c r="A610" t="s">
        <v>152</v>
      </c>
      <c r="B610">
        <f t="shared" ref="B610" si="99">B611+B612+B613+B614+B615+B616</f>
        <v>0</v>
      </c>
      <c r="C610">
        <f>C611+C612+C613+C614+C615+C616</f>
        <v>0</v>
      </c>
      <c r="D610">
        <f t="shared" ref="D610:E610" si="100">D611+D612+D613+D614+D615+D616</f>
        <v>0</v>
      </c>
      <c r="E610">
        <f t="shared" si="100"/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2024</v>
      </c>
    </row>
    <row r="611" spans="1:14" x14ac:dyDescent="0.2">
      <c r="A611" t="s">
        <v>153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2024</v>
      </c>
    </row>
    <row r="612" spans="1:14" x14ac:dyDescent="0.2">
      <c r="A612" t="s">
        <v>154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2024</v>
      </c>
    </row>
    <row r="613" spans="1:14" x14ac:dyDescent="0.2">
      <c r="A613" t="s">
        <v>155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2024</v>
      </c>
    </row>
    <row r="614" spans="1:14" x14ac:dyDescent="0.2">
      <c r="A614" t="s">
        <v>156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2024</v>
      </c>
    </row>
    <row r="615" spans="1:14" x14ac:dyDescent="0.2">
      <c r="A615" t="s">
        <v>157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2024</v>
      </c>
    </row>
    <row r="616" spans="1:14" x14ac:dyDescent="0.2">
      <c r="A616" t="s">
        <v>158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2024</v>
      </c>
    </row>
    <row r="617" spans="1:14" x14ac:dyDescent="0.2">
      <c r="A617" t="s">
        <v>159</v>
      </c>
      <c r="B617">
        <f t="shared" ref="B617:M617" si="101">B553+B559+B569+B579+B587+B595+B605+B610</f>
        <v>21831455.620000001</v>
      </c>
      <c r="C617">
        <f t="shared" si="101"/>
        <v>26395810.039999999</v>
      </c>
      <c r="D617">
        <f t="shared" si="101"/>
        <v>52290527.009999998</v>
      </c>
      <c r="E617">
        <f t="shared" si="101"/>
        <v>39789191.149999999</v>
      </c>
      <c r="F617">
        <f t="shared" si="101"/>
        <v>36917764.810000002</v>
      </c>
      <c r="G617">
        <f t="shared" si="101"/>
        <v>33421038.420000002</v>
      </c>
      <c r="H617">
        <f t="shared" si="101"/>
        <v>32146573.939999994</v>
      </c>
      <c r="I617">
        <f t="shared" si="101"/>
        <v>25741865.949999996</v>
      </c>
      <c r="J617">
        <f t="shared" si="101"/>
        <v>32868748.539999999</v>
      </c>
      <c r="K617">
        <f t="shared" si="101"/>
        <v>43783093.75</v>
      </c>
      <c r="L617">
        <f t="shared" si="101"/>
        <v>47557748.780000001</v>
      </c>
      <c r="M617">
        <f t="shared" si="101"/>
        <v>48222253.160000004</v>
      </c>
      <c r="N617">
        <v>2024</v>
      </c>
    </row>
    <row r="618" spans="1:14" x14ac:dyDescent="0.2">
      <c r="A618" t="s">
        <v>160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2024</v>
      </c>
    </row>
    <row r="619" spans="1:14" x14ac:dyDescent="0.2">
      <c r="A619" t="s">
        <v>161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2024</v>
      </c>
    </row>
    <row r="620" spans="1:14" x14ac:dyDescent="0.2">
      <c r="A620" t="s">
        <v>39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2024</v>
      </c>
    </row>
    <row r="621" spans="1:14" x14ac:dyDescent="0.2">
      <c r="A621" t="s">
        <v>40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2024</v>
      </c>
    </row>
    <row r="622" spans="1:14" x14ac:dyDescent="0.2">
      <c r="A622" t="s">
        <v>162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2024</v>
      </c>
    </row>
    <row r="623" spans="1:14" x14ac:dyDescent="0.2">
      <c r="A623" t="s">
        <v>41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2024</v>
      </c>
    </row>
    <row r="624" spans="1:14" x14ac:dyDescent="0.2">
      <c r="A624" t="s">
        <v>42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2024</v>
      </c>
    </row>
    <row r="625" spans="1:14" x14ac:dyDescent="0.2">
      <c r="A625" t="s">
        <v>163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2024</v>
      </c>
    </row>
    <row r="626" spans="1:14" x14ac:dyDescent="0.2">
      <c r="A626" t="s">
        <v>43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2024</v>
      </c>
    </row>
    <row r="627" spans="1:14" x14ac:dyDescent="0.2">
      <c r="A627" t="s">
        <v>94</v>
      </c>
      <c r="B627">
        <f>B628+B634+B644+B654+B662+B670+B680+B685+B688</f>
        <v>21517475.32</v>
      </c>
      <c r="C627">
        <v>26140172.390000001</v>
      </c>
      <c r="D627">
        <v>33636979.82</v>
      </c>
      <c r="E627">
        <f t="shared" ref="E627:G627" si="102">E628+E634+E644+E654+E662+E670+E680+E685+E688</f>
        <v>43011236.659999996</v>
      </c>
      <c r="F627">
        <f t="shared" si="102"/>
        <v>28974932.82</v>
      </c>
      <c r="G627">
        <f t="shared" si="102"/>
        <v>28231784.379999999</v>
      </c>
      <c r="H627">
        <v>30006079.91</v>
      </c>
      <c r="I627">
        <v>25182115.59</v>
      </c>
      <c r="J627">
        <f t="shared" ref="J627" si="103">J628+J634+J644+J654+J662+J670+J680+J685+J688</f>
        <v>22980168.129999999</v>
      </c>
      <c r="K627">
        <f>K628+K634+K644+K654+K662+K670+K680+K685+K688</f>
        <v>44020692.100000001</v>
      </c>
      <c r="L627">
        <f>L628+L634+L644+L654+L662+L670+L680+L685+L688</f>
        <v>44020692.100000001</v>
      </c>
      <c r="M627">
        <f t="shared" ref="M627" si="104">M628+M634+M644+M654+M662+M670+M680+M685+M688</f>
        <v>44507365.020000003</v>
      </c>
      <c r="N627">
        <v>2025</v>
      </c>
    </row>
    <row r="628" spans="1:14" x14ac:dyDescent="0.2">
      <c r="A628" t="s">
        <v>95</v>
      </c>
      <c r="B628">
        <f>B629+B630+B631+B632+B633</f>
        <v>16953261.050000001</v>
      </c>
      <c r="C628">
        <f t="shared" ref="C628" si="105">C629+C630+C631+C632+C633</f>
        <v>18221357.129999999</v>
      </c>
      <c r="D628">
        <v>17975823.18</v>
      </c>
      <c r="E628">
        <f t="shared" ref="E628:G628" si="106">E629+E630+E631+E632+E633</f>
        <v>31990272.550000001</v>
      </c>
      <c r="F628">
        <f t="shared" si="106"/>
        <v>18143704.57</v>
      </c>
      <c r="G628">
        <f t="shared" si="106"/>
        <v>18416295</v>
      </c>
      <c r="H628">
        <v>18484716.98</v>
      </c>
      <c r="I628">
        <v>17932816.739999998</v>
      </c>
      <c r="J628">
        <f>J629+J630+J631+J632+J633</f>
        <v>15272531.949999999</v>
      </c>
      <c r="K628">
        <f t="shared" ref="K628:M628" si="107">K629+K630+K631+K632+K633</f>
        <v>28394505.460000001</v>
      </c>
      <c r="L628">
        <f t="shared" si="107"/>
        <v>28394505.460000001</v>
      </c>
      <c r="M628">
        <f t="shared" si="107"/>
        <v>29346204.869999997</v>
      </c>
      <c r="N628">
        <v>2025</v>
      </c>
    </row>
    <row r="629" spans="1:14" x14ac:dyDescent="0.2">
      <c r="A629" t="s">
        <v>96</v>
      </c>
      <c r="B629">
        <v>14159000</v>
      </c>
      <c r="C629">
        <v>14204000</v>
      </c>
      <c r="D629">
        <v>14444099.859999999</v>
      </c>
      <c r="E629">
        <v>14285000</v>
      </c>
      <c r="F629">
        <v>14541935.4</v>
      </c>
      <c r="G629">
        <v>14445047.529999999</v>
      </c>
      <c r="H629">
        <v>14314981.5</v>
      </c>
      <c r="I629">
        <v>14008000</v>
      </c>
      <c r="J629">
        <v>11760886.91</v>
      </c>
      <c r="K629">
        <v>11435166.66</v>
      </c>
      <c r="L629">
        <v>11435166.66</v>
      </c>
      <c r="M629">
        <v>14379550.99</v>
      </c>
      <c r="N629">
        <v>2025</v>
      </c>
    </row>
    <row r="630" spans="1:14" x14ac:dyDescent="0.2">
      <c r="A630" t="s">
        <v>97</v>
      </c>
      <c r="B630">
        <v>698400</v>
      </c>
      <c r="C630">
        <v>706942.23</v>
      </c>
      <c r="D630">
        <v>723510.52</v>
      </c>
      <c r="E630">
        <v>14397155.66</v>
      </c>
      <c r="F630">
        <v>689505.22</v>
      </c>
      <c r="G630">
        <v>1051400</v>
      </c>
      <c r="H630">
        <v>715653.5</v>
      </c>
      <c r="I630">
        <v>683062.68</v>
      </c>
      <c r="J630">
        <v>401299.99</v>
      </c>
      <c r="K630">
        <v>13791914.550000001</v>
      </c>
      <c r="L630">
        <v>13791914.550000001</v>
      </c>
      <c r="M630">
        <v>10977346.16</v>
      </c>
      <c r="N630">
        <v>2025</v>
      </c>
    </row>
    <row r="631" spans="1:14" x14ac:dyDescent="0.2">
      <c r="A631" t="s">
        <v>98</v>
      </c>
      <c r="B631">
        <v>0</v>
      </c>
      <c r="C631">
        <v>1193031.8400000001</v>
      </c>
      <c r="D631">
        <v>692384.55</v>
      </c>
      <c r="E631">
        <v>1182379.77</v>
      </c>
      <c r="F631">
        <v>766949.04</v>
      </c>
      <c r="G631">
        <v>798905.25</v>
      </c>
      <c r="H631">
        <v>1342160.82</v>
      </c>
      <c r="I631">
        <v>1150423.56</v>
      </c>
      <c r="J631">
        <v>1310204.6100000001</v>
      </c>
      <c r="K631">
        <v>1459333.59</v>
      </c>
      <c r="L631">
        <v>1459333.59</v>
      </c>
      <c r="M631">
        <v>1949328.81</v>
      </c>
      <c r="N631">
        <v>2025</v>
      </c>
    </row>
    <row r="632" spans="1:14" x14ac:dyDescent="0.2">
      <c r="A632" t="s">
        <v>99</v>
      </c>
      <c r="B632">
        <v>0</v>
      </c>
      <c r="C632">
        <v>15000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2025</v>
      </c>
    </row>
    <row r="633" spans="1:14" x14ac:dyDescent="0.2">
      <c r="A633" t="s">
        <v>100</v>
      </c>
      <c r="B633">
        <v>2095861.05</v>
      </c>
      <c r="C633">
        <v>2102383.06</v>
      </c>
      <c r="D633">
        <v>2115828.25</v>
      </c>
      <c r="E633">
        <v>2125737.12</v>
      </c>
      <c r="F633">
        <v>2145314.91</v>
      </c>
      <c r="G633">
        <v>2120942.2200000002</v>
      </c>
      <c r="H633">
        <v>2111921.12</v>
      </c>
      <c r="I633">
        <v>2091330.5</v>
      </c>
      <c r="J633">
        <v>1800140.44</v>
      </c>
      <c r="K633">
        <v>1708090.66</v>
      </c>
      <c r="L633">
        <v>1708090.66</v>
      </c>
      <c r="M633">
        <v>2039978.91</v>
      </c>
      <c r="N633">
        <v>2025</v>
      </c>
    </row>
    <row r="634" spans="1:14" x14ac:dyDescent="0.2">
      <c r="A634" t="s">
        <v>101</v>
      </c>
      <c r="B634">
        <f>B635+B636+B637+B638+B639+B640+B641+B642+B643</f>
        <v>4564214.2700000005</v>
      </c>
      <c r="C634">
        <v>6831753.7599999998</v>
      </c>
      <c r="D634">
        <v>9383982.4199999999</v>
      </c>
      <c r="E634">
        <f t="shared" ref="E634:G634" si="108">E635+E636+E637+E638+E639+E640+E641+E642+E643</f>
        <v>10107473.809999999</v>
      </c>
      <c r="F634">
        <f t="shared" si="108"/>
        <v>8506765.9800000004</v>
      </c>
      <c r="G634">
        <f t="shared" si="108"/>
        <v>8521984.5199999996</v>
      </c>
      <c r="H634">
        <v>10843012.449999999</v>
      </c>
      <c r="I634">
        <v>5484267.1600000001</v>
      </c>
      <c r="J634">
        <f t="shared" ref="J634" si="109">J635+J636+J637+J638+J639+J640+J641+J642+J643</f>
        <v>7448402.54</v>
      </c>
      <c r="K634">
        <f>K635+K636+K637+K638+K639+K640+K641+K642+K643</f>
        <v>13013408.420000002</v>
      </c>
      <c r="L634">
        <f>L635+L636+L637+L638+L639+L640+L641+L642+L643</f>
        <v>13013408.420000002</v>
      </c>
      <c r="M634">
        <f t="shared" ref="M634" si="110">M635+M636+M637+M638+M639+M640+M641+M642+M643</f>
        <v>11589091.140000001</v>
      </c>
      <c r="N634">
        <v>2025</v>
      </c>
    </row>
    <row r="635" spans="1:14" x14ac:dyDescent="0.2">
      <c r="A635" t="s">
        <v>102</v>
      </c>
      <c r="B635">
        <v>1512017.22</v>
      </c>
      <c r="C635">
        <v>858795.51</v>
      </c>
      <c r="D635">
        <v>1223823.94</v>
      </c>
      <c r="E635">
        <v>1175517.6499999999</v>
      </c>
      <c r="F635">
        <v>1457069.24</v>
      </c>
      <c r="G635">
        <v>929607.22</v>
      </c>
      <c r="H635">
        <v>1519584.48</v>
      </c>
      <c r="I635">
        <v>1244057.02</v>
      </c>
      <c r="J635">
        <v>993329.42</v>
      </c>
      <c r="K635">
        <v>1232862</v>
      </c>
      <c r="L635">
        <v>1232862</v>
      </c>
      <c r="M635">
        <v>1202651.4099999999</v>
      </c>
      <c r="N635">
        <v>2025</v>
      </c>
    </row>
    <row r="636" spans="1:14" x14ac:dyDescent="0.2">
      <c r="A636" t="s">
        <v>103</v>
      </c>
      <c r="B636">
        <v>0</v>
      </c>
      <c r="C636">
        <v>283388.79999999999</v>
      </c>
      <c r="D636">
        <v>150000</v>
      </c>
      <c r="E636">
        <v>899415.38</v>
      </c>
      <c r="F636">
        <v>563999.12</v>
      </c>
      <c r="G636">
        <v>590866.04</v>
      </c>
      <c r="H636">
        <v>912709.01</v>
      </c>
      <c r="I636">
        <v>418727.23</v>
      </c>
      <c r="J636">
        <v>275552</v>
      </c>
      <c r="K636">
        <v>191300</v>
      </c>
      <c r="L636">
        <v>191300</v>
      </c>
      <c r="M636">
        <v>798048.5</v>
      </c>
      <c r="N636">
        <v>2025</v>
      </c>
    </row>
    <row r="637" spans="1:14" x14ac:dyDescent="0.2">
      <c r="A637" t="s">
        <v>104</v>
      </c>
      <c r="B637">
        <v>22750</v>
      </c>
      <c r="C637">
        <v>0</v>
      </c>
      <c r="D637">
        <v>39500</v>
      </c>
      <c r="E637">
        <v>57008.75</v>
      </c>
      <c r="F637">
        <v>0</v>
      </c>
      <c r="G637">
        <v>59622</v>
      </c>
      <c r="H637">
        <v>83590</v>
      </c>
      <c r="I637">
        <v>29450</v>
      </c>
      <c r="J637">
        <v>92632.4</v>
      </c>
      <c r="K637">
        <v>20550</v>
      </c>
      <c r="L637">
        <v>20550</v>
      </c>
      <c r="M637">
        <v>52865</v>
      </c>
      <c r="N637">
        <v>2025</v>
      </c>
    </row>
    <row r="638" spans="1:14" x14ac:dyDescent="0.2">
      <c r="A638" t="s">
        <v>105</v>
      </c>
      <c r="B638">
        <v>0</v>
      </c>
      <c r="C638">
        <v>72533.320000000007</v>
      </c>
      <c r="D638">
        <v>67133.320000000007</v>
      </c>
      <c r="E638">
        <v>69933.320000000007</v>
      </c>
      <c r="F638">
        <v>85733.32</v>
      </c>
      <c r="G638">
        <v>80333.31</v>
      </c>
      <c r="H638">
        <v>263337.15000000002</v>
      </c>
      <c r="I638">
        <v>76933.320000000007</v>
      </c>
      <c r="J638">
        <v>67689.570000000007</v>
      </c>
      <c r="K638">
        <v>64733.32</v>
      </c>
      <c r="L638">
        <v>64733.32</v>
      </c>
      <c r="M638">
        <v>201217.42</v>
      </c>
      <c r="N638">
        <v>2025</v>
      </c>
    </row>
    <row r="639" spans="1:14" x14ac:dyDescent="0.2">
      <c r="A639" t="s">
        <v>106</v>
      </c>
      <c r="B639">
        <v>1061001.28</v>
      </c>
      <c r="C639">
        <v>1061001.28</v>
      </c>
      <c r="D639">
        <v>2810648.39</v>
      </c>
      <c r="E639">
        <v>1590162.16</v>
      </c>
      <c r="F639">
        <v>1199061.28</v>
      </c>
      <c r="G639">
        <v>3917623.52</v>
      </c>
      <c r="H639">
        <v>3124404.7</v>
      </c>
      <c r="I639">
        <v>1555765.24</v>
      </c>
      <c r="J639">
        <v>4089066.97</v>
      </c>
      <c r="K639">
        <v>1679465.24</v>
      </c>
      <c r="L639">
        <v>1679465.24</v>
      </c>
      <c r="M639">
        <v>2810056.88</v>
      </c>
      <c r="N639">
        <v>2025</v>
      </c>
    </row>
    <row r="640" spans="1:14" x14ac:dyDescent="0.2">
      <c r="A640" t="s">
        <v>107</v>
      </c>
      <c r="B640">
        <v>67024.850000000006</v>
      </c>
      <c r="C640">
        <v>444595.20000000001</v>
      </c>
      <c r="D640">
        <v>2775965.03</v>
      </c>
      <c r="E640">
        <v>1269861.1000000001</v>
      </c>
      <c r="F640">
        <v>858110.05</v>
      </c>
      <c r="G640">
        <v>-428706.87</v>
      </c>
      <c r="H640">
        <v>454294.75</v>
      </c>
      <c r="I640">
        <v>446517.5</v>
      </c>
      <c r="J640">
        <v>443859.96</v>
      </c>
      <c r="K640">
        <v>405502.35</v>
      </c>
      <c r="L640">
        <v>405502.35</v>
      </c>
      <c r="M640">
        <v>614117.35</v>
      </c>
      <c r="N640">
        <v>2025</v>
      </c>
    </row>
    <row r="641" spans="1:14" x14ac:dyDescent="0.2">
      <c r="A641" t="s">
        <v>108</v>
      </c>
      <c r="B641">
        <v>0</v>
      </c>
      <c r="C641">
        <v>43824.34</v>
      </c>
      <c r="D641">
        <v>122908.8</v>
      </c>
      <c r="E641">
        <v>794508.62</v>
      </c>
      <c r="F641">
        <v>114004</v>
      </c>
      <c r="G641">
        <v>721287.99</v>
      </c>
      <c r="H641">
        <v>545743.25</v>
      </c>
      <c r="I641">
        <v>474119.33</v>
      </c>
      <c r="J641">
        <v>40120</v>
      </c>
      <c r="K641">
        <v>565043</v>
      </c>
      <c r="L641">
        <v>565043</v>
      </c>
      <c r="M641">
        <v>465870.61</v>
      </c>
      <c r="N641">
        <v>2025</v>
      </c>
    </row>
    <row r="642" spans="1:14" x14ac:dyDescent="0.2">
      <c r="A642" t="s">
        <v>109</v>
      </c>
      <c r="B642">
        <v>1415000</v>
      </c>
      <c r="C642">
        <v>3479125</v>
      </c>
      <c r="D642">
        <v>1363523</v>
      </c>
      <c r="E642">
        <v>3505084.62</v>
      </c>
      <c r="F642">
        <v>3189680.14</v>
      </c>
      <c r="G642">
        <v>1929037.78</v>
      </c>
      <c r="H642">
        <v>3189965</v>
      </c>
      <c r="I642">
        <v>347462.40000000002</v>
      </c>
      <c r="J642">
        <v>687040</v>
      </c>
      <c r="K642">
        <v>8094096.7800000003</v>
      </c>
      <c r="L642">
        <v>8094096.7800000003</v>
      </c>
      <c r="M642">
        <v>4297900.7</v>
      </c>
      <c r="N642">
        <v>2025</v>
      </c>
    </row>
    <row r="643" spans="1:14" x14ac:dyDescent="0.2">
      <c r="A643" t="s">
        <v>110</v>
      </c>
      <c r="B643">
        <v>486420.92</v>
      </c>
      <c r="C643">
        <v>588490.31000000006</v>
      </c>
      <c r="D643">
        <v>830479.94</v>
      </c>
      <c r="E643">
        <v>745982.21</v>
      </c>
      <c r="F643">
        <v>1039108.83</v>
      </c>
      <c r="G643">
        <v>722313.53</v>
      </c>
      <c r="H643">
        <v>749384.11</v>
      </c>
      <c r="I643">
        <v>891235.12</v>
      </c>
      <c r="J643">
        <v>759112.22</v>
      </c>
      <c r="K643">
        <v>759855.73</v>
      </c>
      <c r="L643">
        <v>759855.73</v>
      </c>
      <c r="M643">
        <v>1146363.27</v>
      </c>
      <c r="N643">
        <v>2025</v>
      </c>
    </row>
    <row r="644" spans="1:14" x14ac:dyDescent="0.2">
      <c r="A644" t="s">
        <v>111</v>
      </c>
      <c r="B644">
        <f>B645+B646+B647+B648+B649+B650+B651+B652+B653</f>
        <v>0</v>
      </c>
      <c r="C644">
        <v>218697.2</v>
      </c>
      <c r="D644">
        <v>5354618.6399999997</v>
      </c>
      <c r="E644">
        <f t="shared" ref="E644:G644" si="111">E645+E646+E647+E648+E649+E650+E651+E652+E653</f>
        <v>892290.3</v>
      </c>
      <c r="F644">
        <f t="shared" si="111"/>
        <v>2002322.27</v>
      </c>
      <c r="G644">
        <f t="shared" si="111"/>
        <v>1293504.8600000001</v>
      </c>
      <c r="H644">
        <v>560934.57999999996</v>
      </c>
      <c r="I644">
        <v>742192.16</v>
      </c>
      <c r="J644">
        <f t="shared" ref="J644" si="112">J645+J646+J647+J648+J649+J650+J651+J652+J653</f>
        <v>197098.38</v>
      </c>
      <c r="K644">
        <f>K645+K646+K647+K648+K649+K650+K651+K652+K653</f>
        <v>2612778.2199999997</v>
      </c>
      <c r="L644">
        <f>L645+L646+L647+L648+L649+L650+L651+L652+L653</f>
        <v>2612778.2199999997</v>
      </c>
      <c r="M644">
        <f t="shared" ref="M644" si="113">M645+M646+M647+M648+M649+M650+M651+M652+M653</f>
        <v>2581384.81</v>
      </c>
      <c r="N644">
        <v>2025</v>
      </c>
    </row>
    <row r="645" spans="1:14" x14ac:dyDescent="0.2">
      <c r="A645" t="s">
        <v>112</v>
      </c>
      <c r="B645">
        <v>0</v>
      </c>
      <c r="C645">
        <v>16740</v>
      </c>
      <c r="D645">
        <v>55843</v>
      </c>
      <c r="E645">
        <v>412700.32</v>
      </c>
      <c r="F645">
        <v>32456.89</v>
      </c>
      <c r="G645">
        <v>37425.54</v>
      </c>
      <c r="H645">
        <v>44810.37</v>
      </c>
      <c r="I645">
        <v>218036.07</v>
      </c>
      <c r="J645">
        <v>143650</v>
      </c>
      <c r="K645">
        <v>264918.03000000003</v>
      </c>
      <c r="L645">
        <v>264918.03000000003</v>
      </c>
      <c r="M645">
        <v>118816.94</v>
      </c>
      <c r="N645">
        <v>2025</v>
      </c>
    </row>
    <row r="646" spans="1:14" x14ac:dyDescent="0.2">
      <c r="A646" t="s">
        <v>113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165200</v>
      </c>
      <c r="H646">
        <v>75142.399999999994</v>
      </c>
      <c r="I646">
        <v>0</v>
      </c>
      <c r="J646">
        <v>0</v>
      </c>
      <c r="K646">
        <v>0</v>
      </c>
      <c r="L646">
        <v>0</v>
      </c>
      <c r="M646">
        <v>138532</v>
      </c>
      <c r="N646">
        <v>2025</v>
      </c>
    </row>
    <row r="647" spans="1:14" x14ac:dyDescent="0.2">
      <c r="A647" t="s">
        <v>114</v>
      </c>
      <c r="B647">
        <v>0</v>
      </c>
      <c r="C647">
        <v>153400</v>
      </c>
      <c r="D647">
        <v>29000</v>
      </c>
      <c r="E647">
        <v>105011.74</v>
      </c>
      <c r="F647">
        <v>141777</v>
      </c>
      <c r="G647">
        <v>0</v>
      </c>
      <c r="H647">
        <v>183663.8</v>
      </c>
      <c r="I647">
        <v>116112</v>
      </c>
      <c r="J647">
        <v>6200</v>
      </c>
      <c r="K647">
        <v>139830</v>
      </c>
      <c r="L647">
        <v>139830</v>
      </c>
      <c r="M647">
        <v>230631</v>
      </c>
      <c r="N647">
        <v>2025</v>
      </c>
    </row>
    <row r="648" spans="1:14" x14ac:dyDescent="0.2">
      <c r="A648" t="s">
        <v>115</v>
      </c>
      <c r="B648">
        <v>0</v>
      </c>
      <c r="C648">
        <v>0</v>
      </c>
      <c r="D648">
        <v>0</v>
      </c>
      <c r="E648">
        <v>26392</v>
      </c>
      <c r="F648">
        <v>0</v>
      </c>
      <c r="G648">
        <v>0</v>
      </c>
      <c r="H648">
        <v>5000</v>
      </c>
      <c r="I648">
        <v>0</v>
      </c>
      <c r="J648">
        <v>0</v>
      </c>
      <c r="K648">
        <v>33152.5</v>
      </c>
      <c r="L648">
        <v>33152.5</v>
      </c>
      <c r="M648">
        <v>0</v>
      </c>
      <c r="N648">
        <v>2025</v>
      </c>
    </row>
    <row r="649" spans="1:14" x14ac:dyDescent="0.2">
      <c r="A649" t="s">
        <v>116</v>
      </c>
      <c r="B649">
        <v>0</v>
      </c>
      <c r="C649">
        <v>0</v>
      </c>
      <c r="D649">
        <v>70328</v>
      </c>
      <c r="E649">
        <v>0</v>
      </c>
      <c r="F649">
        <v>0</v>
      </c>
      <c r="G649">
        <v>0</v>
      </c>
      <c r="H649">
        <v>0</v>
      </c>
      <c r="I649">
        <v>70328</v>
      </c>
      <c r="J649">
        <v>0</v>
      </c>
      <c r="K649">
        <v>0</v>
      </c>
      <c r="L649">
        <v>0</v>
      </c>
      <c r="M649">
        <v>0</v>
      </c>
      <c r="N649">
        <v>2025</v>
      </c>
    </row>
    <row r="650" spans="1:14" x14ac:dyDescent="0.2">
      <c r="A650" t="s">
        <v>117</v>
      </c>
      <c r="B650">
        <v>0</v>
      </c>
      <c r="C650">
        <v>0</v>
      </c>
      <c r="D650">
        <v>0</v>
      </c>
      <c r="E650">
        <v>0</v>
      </c>
      <c r="F650">
        <v>17441.580000000002</v>
      </c>
      <c r="G650">
        <v>0</v>
      </c>
      <c r="H650">
        <v>0</v>
      </c>
      <c r="I650">
        <v>0</v>
      </c>
      <c r="J650">
        <v>0</v>
      </c>
      <c r="K650">
        <v>6000.01</v>
      </c>
      <c r="L650">
        <v>6000.01</v>
      </c>
      <c r="M650">
        <v>0</v>
      </c>
      <c r="N650">
        <v>2025</v>
      </c>
    </row>
    <row r="651" spans="1:14" x14ac:dyDescent="0.2">
      <c r="A651" t="s">
        <v>118</v>
      </c>
      <c r="B651">
        <v>0</v>
      </c>
      <c r="C651">
        <v>0</v>
      </c>
      <c r="D651">
        <v>5000000</v>
      </c>
      <c r="E651">
        <v>0</v>
      </c>
      <c r="F651">
        <v>1530090</v>
      </c>
      <c r="G651">
        <v>0</v>
      </c>
      <c r="H651">
        <v>38300</v>
      </c>
      <c r="I651">
        <v>56079.5</v>
      </c>
      <c r="J651">
        <v>0</v>
      </c>
      <c r="K651">
        <v>154100.04999999999</v>
      </c>
      <c r="L651">
        <v>154100.04999999999</v>
      </c>
      <c r="M651">
        <v>0</v>
      </c>
      <c r="N651">
        <v>2025</v>
      </c>
    </row>
    <row r="652" spans="1:14" x14ac:dyDescent="0.2">
      <c r="A652" t="s">
        <v>119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2025</v>
      </c>
    </row>
    <row r="653" spans="1:14" x14ac:dyDescent="0.2">
      <c r="A653" t="s">
        <v>120</v>
      </c>
      <c r="B653">
        <v>0</v>
      </c>
      <c r="C653">
        <v>48557.2</v>
      </c>
      <c r="D653">
        <v>199447.64</v>
      </c>
      <c r="E653">
        <v>348186.24</v>
      </c>
      <c r="F653">
        <v>280556.79999999999</v>
      </c>
      <c r="G653">
        <v>1090879.32</v>
      </c>
      <c r="H653">
        <v>219018.01</v>
      </c>
      <c r="I653">
        <v>281636.59000000003</v>
      </c>
      <c r="J653">
        <v>47248.38</v>
      </c>
      <c r="K653">
        <v>2014777.63</v>
      </c>
      <c r="L653">
        <v>2014777.63</v>
      </c>
      <c r="M653">
        <v>2093404.87</v>
      </c>
      <c r="N653">
        <v>2025</v>
      </c>
    </row>
    <row r="654" spans="1:14" x14ac:dyDescent="0.2">
      <c r="A654" t="s">
        <v>121</v>
      </c>
      <c r="B654">
        <f>B655+B656+B657+B658+B659+B660+B661</f>
        <v>0</v>
      </c>
      <c r="C654">
        <v>868364.3</v>
      </c>
      <c r="D654">
        <v>922555.58</v>
      </c>
      <c r="E654">
        <f t="shared" ref="E654:H654" si="114">E655+E656+E657+E658+E659+E660+E661</f>
        <v>0</v>
      </c>
      <c r="F654">
        <f t="shared" si="114"/>
        <v>0</v>
      </c>
      <c r="G654">
        <f t="shared" si="114"/>
        <v>0</v>
      </c>
      <c r="H654">
        <f t="shared" si="114"/>
        <v>0</v>
      </c>
      <c r="I654">
        <v>924839.53</v>
      </c>
      <c r="J654">
        <f t="shared" ref="J654:M654" si="115">J655+J656+J657+J658+J659+J660+J661</f>
        <v>0</v>
      </c>
      <c r="K654">
        <f t="shared" si="115"/>
        <v>0</v>
      </c>
      <c r="L654">
        <f t="shared" si="115"/>
        <v>0</v>
      </c>
      <c r="M654">
        <f t="shared" si="115"/>
        <v>50000</v>
      </c>
      <c r="N654">
        <v>2025</v>
      </c>
    </row>
    <row r="655" spans="1:14" x14ac:dyDescent="0.2">
      <c r="A655" t="s">
        <v>122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50000</v>
      </c>
      <c r="J655">
        <v>0</v>
      </c>
      <c r="K655">
        <v>0</v>
      </c>
      <c r="L655">
        <v>0</v>
      </c>
      <c r="M655">
        <v>50000</v>
      </c>
      <c r="N655">
        <v>2025</v>
      </c>
    </row>
    <row r="656" spans="1:14" x14ac:dyDescent="0.2">
      <c r="A656" t="s">
        <v>123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2025</v>
      </c>
    </row>
    <row r="657" spans="1:14" x14ac:dyDescent="0.2">
      <c r="A657" t="s">
        <v>124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2025</v>
      </c>
    </row>
    <row r="658" spans="1:14" x14ac:dyDescent="0.2">
      <c r="A658" t="s">
        <v>125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2025</v>
      </c>
    </row>
    <row r="659" spans="1:14" x14ac:dyDescent="0.2">
      <c r="A659" t="s">
        <v>126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2025</v>
      </c>
    </row>
    <row r="660" spans="1:14" x14ac:dyDescent="0.2">
      <c r="A660" t="s">
        <v>127</v>
      </c>
      <c r="B660">
        <v>0</v>
      </c>
      <c r="C660">
        <v>868364.3</v>
      </c>
      <c r="D660">
        <v>922555.58</v>
      </c>
      <c r="E660">
        <v>0</v>
      </c>
      <c r="F660">
        <v>0</v>
      </c>
      <c r="G660">
        <v>0</v>
      </c>
      <c r="H660">
        <v>0</v>
      </c>
      <c r="I660">
        <v>874839.53</v>
      </c>
      <c r="J660">
        <v>0</v>
      </c>
      <c r="K660">
        <v>0</v>
      </c>
      <c r="L660">
        <v>0</v>
      </c>
      <c r="M660">
        <v>0</v>
      </c>
      <c r="N660">
        <v>2025</v>
      </c>
    </row>
    <row r="661" spans="1:14" x14ac:dyDescent="0.2">
      <c r="A661" t="s">
        <v>128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2025</v>
      </c>
    </row>
    <row r="662" spans="1:14" x14ac:dyDescent="0.2">
      <c r="A662" t="s">
        <v>129</v>
      </c>
      <c r="B662">
        <f t="shared" ref="B662:M662" si="116">B663+B664+B665+B666+B667+B668+B669</f>
        <v>0</v>
      </c>
      <c r="C662">
        <f t="shared" si="116"/>
        <v>0</v>
      </c>
      <c r="D662">
        <f t="shared" si="116"/>
        <v>0</v>
      </c>
      <c r="E662">
        <f t="shared" si="116"/>
        <v>0</v>
      </c>
      <c r="F662">
        <f t="shared" si="116"/>
        <v>0</v>
      </c>
      <c r="G662">
        <f t="shared" si="116"/>
        <v>0</v>
      </c>
      <c r="H662">
        <f t="shared" si="116"/>
        <v>0</v>
      </c>
      <c r="I662">
        <f t="shared" si="116"/>
        <v>0</v>
      </c>
      <c r="J662">
        <f t="shared" si="116"/>
        <v>0</v>
      </c>
      <c r="K662">
        <f t="shared" si="116"/>
        <v>0</v>
      </c>
      <c r="L662">
        <f t="shared" si="116"/>
        <v>0</v>
      </c>
      <c r="M662">
        <f t="shared" si="116"/>
        <v>0</v>
      </c>
      <c r="N662">
        <v>2025</v>
      </c>
    </row>
    <row r="663" spans="1:14" x14ac:dyDescent="0.2">
      <c r="A663" t="s">
        <v>130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2025</v>
      </c>
    </row>
    <row r="664" spans="1:14" x14ac:dyDescent="0.2">
      <c r="A664" t="s">
        <v>131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2025</v>
      </c>
    </row>
    <row r="665" spans="1:14" x14ac:dyDescent="0.2">
      <c r="A665" t="s">
        <v>132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2025</v>
      </c>
    </row>
    <row r="666" spans="1:14" x14ac:dyDescent="0.2">
      <c r="A666" t="s">
        <v>133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2025</v>
      </c>
    </row>
    <row r="667" spans="1:14" x14ac:dyDescent="0.2">
      <c r="A667" t="s">
        <v>134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2025</v>
      </c>
    </row>
    <row r="668" spans="1:14" x14ac:dyDescent="0.2">
      <c r="A668" t="s">
        <v>135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2025</v>
      </c>
    </row>
    <row r="669" spans="1:14" x14ac:dyDescent="0.2">
      <c r="A669" t="s">
        <v>136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2025</v>
      </c>
    </row>
    <row r="670" spans="1:14" x14ac:dyDescent="0.2">
      <c r="A670" t="s">
        <v>137</v>
      </c>
      <c r="B670">
        <f>B671+B672+B673+B674+B675+B676+B677+B678+B679</f>
        <v>0</v>
      </c>
      <c r="C670">
        <f t="shared" ref="C670:G670" si="117">C671+C672+C673+C674+C675+C676+C677+C678+C679</f>
        <v>0</v>
      </c>
      <c r="D670">
        <f t="shared" si="117"/>
        <v>0</v>
      </c>
      <c r="E670">
        <f t="shared" si="117"/>
        <v>21200</v>
      </c>
      <c r="F670">
        <f t="shared" si="117"/>
        <v>322140</v>
      </c>
      <c r="G670">
        <f t="shared" si="117"/>
        <v>0</v>
      </c>
      <c r="H670">
        <v>117415.9</v>
      </c>
      <c r="I670">
        <v>98000</v>
      </c>
      <c r="J670">
        <f t="shared" ref="J670:M670" si="118">J671+J672+J673+J674+J675+J676+J677+J678+J679</f>
        <v>62135.26</v>
      </c>
      <c r="K670">
        <f t="shared" si="118"/>
        <v>0</v>
      </c>
      <c r="L670">
        <f t="shared" si="118"/>
        <v>0</v>
      </c>
      <c r="M670">
        <f t="shared" si="118"/>
        <v>940684.2</v>
      </c>
      <c r="N670">
        <v>2025</v>
      </c>
    </row>
    <row r="671" spans="1:14" x14ac:dyDescent="0.2">
      <c r="A671" t="s">
        <v>138</v>
      </c>
      <c r="B671">
        <v>0</v>
      </c>
      <c r="C671">
        <v>0</v>
      </c>
      <c r="D671">
        <v>0</v>
      </c>
      <c r="E671">
        <v>8300</v>
      </c>
      <c r="F671">
        <v>272580</v>
      </c>
      <c r="G671">
        <v>0</v>
      </c>
      <c r="H671">
        <v>117415.9</v>
      </c>
      <c r="I671">
        <v>0</v>
      </c>
      <c r="J671">
        <v>0</v>
      </c>
      <c r="K671">
        <v>0</v>
      </c>
      <c r="L671">
        <v>0</v>
      </c>
      <c r="M671">
        <v>98960.7</v>
      </c>
      <c r="N671">
        <v>2025</v>
      </c>
    </row>
    <row r="672" spans="1:14" x14ac:dyDescent="0.2">
      <c r="A672" t="s">
        <v>139</v>
      </c>
      <c r="B672">
        <v>0</v>
      </c>
      <c r="C672">
        <v>0</v>
      </c>
      <c r="D672">
        <v>0</v>
      </c>
      <c r="E672">
        <v>12900</v>
      </c>
      <c r="F672">
        <v>0</v>
      </c>
      <c r="G672">
        <v>0</v>
      </c>
      <c r="H672">
        <v>0</v>
      </c>
      <c r="I672">
        <v>0</v>
      </c>
      <c r="J672">
        <v>62135.26</v>
      </c>
      <c r="K672">
        <v>0</v>
      </c>
      <c r="L672">
        <v>0</v>
      </c>
      <c r="M672">
        <v>0</v>
      </c>
      <c r="N672">
        <v>2025</v>
      </c>
    </row>
    <row r="673" spans="1:14" x14ac:dyDescent="0.2">
      <c r="A673" t="s">
        <v>140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2025</v>
      </c>
    </row>
    <row r="674" spans="1:14" x14ac:dyDescent="0.2">
      <c r="A674" t="s">
        <v>141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2025</v>
      </c>
    </row>
    <row r="675" spans="1:14" x14ac:dyDescent="0.2">
      <c r="A675" t="s">
        <v>142</v>
      </c>
      <c r="B675">
        <v>0</v>
      </c>
      <c r="C675">
        <v>0</v>
      </c>
      <c r="D675">
        <v>0</v>
      </c>
      <c r="E675">
        <v>0</v>
      </c>
      <c r="F675">
        <v>49560</v>
      </c>
      <c r="G675">
        <v>0</v>
      </c>
      <c r="H675">
        <v>0</v>
      </c>
      <c r="I675">
        <v>98000</v>
      </c>
      <c r="J675">
        <v>0</v>
      </c>
      <c r="K675">
        <v>0</v>
      </c>
      <c r="L675">
        <v>0</v>
      </c>
      <c r="M675">
        <v>841723.5</v>
      </c>
      <c r="N675">
        <v>2025</v>
      </c>
    </row>
    <row r="676" spans="1:14" x14ac:dyDescent="0.2">
      <c r="A676" t="s">
        <v>143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2025</v>
      </c>
    </row>
    <row r="677" spans="1:14" x14ac:dyDescent="0.2">
      <c r="A677" t="s">
        <v>144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2025</v>
      </c>
    </row>
    <row r="678" spans="1:14" x14ac:dyDescent="0.2">
      <c r="A678" t="s">
        <v>145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2025</v>
      </c>
    </row>
    <row r="679" spans="1:14" x14ac:dyDescent="0.2">
      <c r="A679" t="s">
        <v>146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2025</v>
      </c>
    </row>
    <row r="680" spans="1:14" x14ac:dyDescent="0.2">
      <c r="A680" t="s">
        <v>147</v>
      </c>
      <c r="B680">
        <f t="shared" ref="B680:M680" si="119">B681+B682+B683+B684</f>
        <v>0</v>
      </c>
      <c r="C680">
        <f t="shared" si="119"/>
        <v>0</v>
      </c>
      <c r="D680">
        <f t="shared" si="119"/>
        <v>0</v>
      </c>
      <c r="E680">
        <f t="shared" si="119"/>
        <v>0</v>
      </c>
      <c r="F680">
        <f t="shared" si="119"/>
        <v>0</v>
      </c>
      <c r="G680">
        <f t="shared" si="119"/>
        <v>0</v>
      </c>
      <c r="H680">
        <f t="shared" si="119"/>
        <v>0</v>
      </c>
      <c r="I680">
        <f t="shared" si="119"/>
        <v>0</v>
      </c>
      <c r="J680">
        <f t="shared" si="119"/>
        <v>0</v>
      </c>
      <c r="K680">
        <f t="shared" si="119"/>
        <v>0</v>
      </c>
      <c r="L680">
        <f t="shared" si="119"/>
        <v>0</v>
      </c>
      <c r="M680">
        <f t="shared" si="119"/>
        <v>0</v>
      </c>
      <c r="N680">
        <v>2025</v>
      </c>
    </row>
    <row r="681" spans="1:14" x14ac:dyDescent="0.2">
      <c r="A681" t="s">
        <v>148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2025</v>
      </c>
    </row>
    <row r="682" spans="1:14" x14ac:dyDescent="0.2">
      <c r="A682" t="s">
        <v>149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2025</v>
      </c>
    </row>
    <row r="683" spans="1:14" x14ac:dyDescent="0.2">
      <c r="A683" t="s">
        <v>150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2025</v>
      </c>
    </row>
    <row r="684" spans="1:14" x14ac:dyDescent="0.2">
      <c r="A684" t="s">
        <v>151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2025</v>
      </c>
    </row>
    <row r="685" spans="1:14" x14ac:dyDescent="0.2">
      <c r="A685" t="s">
        <v>152</v>
      </c>
      <c r="B685">
        <f>B686+B687+B688+B689+B690+B691</f>
        <v>0</v>
      </c>
      <c r="C685">
        <f t="shared" ref="C685:E685" si="120">C686+C687+C688+C689+C690+C691</f>
        <v>0</v>
      </c>
      <c r="D685">
        <f t="shared" si="120"/>
        <v>0</v>
      </c>
      <c r="E685">
        <f t="shared" si="120"/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2025</v>
      </c>
    </row>
    <row r="686" spans="1:14" x14ac:dyDescent="0.2">
      <c r="A686" t="s">
        <v>153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2025</v>
      </c>
    </row>
    <row r="687" spans="1:14" x14ac:dyDescent="0.2">
      <c r="A687" t="s">
        <v>154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2025</v>
      </c>
    </row>
    <row r="688" spans="1:14" x14ac:dyDescent="0.2">
      <c r="A688" t="s">
        <v>155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2025</v>
      </c>
    </row>
    <row r="689" spans="1:14" x14ac:dyDescent="0.2">
      <c r="A689" t="s">
        <v>156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2025</v>
      </c>
    </row>
    <row r="690" spans="1:14" x14ac:dyDescent="0.2">
      <c r="A690" t="s">
        <v>157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2025</v>
      </c>
    </row>
    <row r="691" spans="1:14" x14ac:dyDescent="0.2">
      <c r="A691" t="s">
        <v>158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2025</v>
      </c>
    </row>
    <row r="692" spans="1:14" x14ac:dyDescent="0.2">
      <c r="A692" t="s">
        <v>159</v>
      </c>
      <c r="B692">
        <f>B628+B634+B644+B654+B662+B670+B680+B685</f>
        <v>21517475.32</v>
      </c>
      <c r="C692">
        <f t="shared" ref="C692:M692" si="121">C628+C634+C644+C654+C662+C670+C680+C685</f>
        <v>26140172.390000001</v>
      </c>
      <c r="D692">
        <f t="shared" si="121"/>
        <v>33636979.82</v>
      </c>
      <c r="E692">
        <f t="shared" si="121"/>
        <v>43011236.659999996</v>
      </c>
      <c r="F692">
        <f t="shared" si="121"/>
        <v>28974932.82</v>
      </c>
      <c r="G692">
        <f t="shared" si="121"/>
        <v>28231784.379999999</v>
      </c>
      <c r="H692">
        <f t="shared" si="121"/>
        <v>30006079.909999996</v>
      </c>
      <c r="I692">
        <f t="shared" si="121"/>
        <v>25182115.59</v>
      </c>
      <c r="J692">
        <f t="shared" si="121"/>
        <v>22980168.129999999</v>
      </c>
      <c r="K692">
        <f t="shared" si="121"/>
        <v>44020692.100000001</v>
      </c>
      <c r="L692">
        <f t="shared" si="121"/>
        <v>44020692.100000001</v>
      </c>
      <c r="M692">
        <f t="shared" si="121"/>
        <v>44507365.020000003</v>
      </c>
      <c r="N692">
        <v>2025</v>
      </c>
    </row>
    <row r="693" spans="1:14" x14ac:dyDescent="0.2">
      <c r="A693" t="s">
        <v>160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2025</v>
      </c>
    </row>
    <row r="694" spans="1:14" x14ac:dyDescent="0.2">
      <c r="A694" t="s">
        <v>161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2025</v>
      </c>
    </row>
    <row r="695" spans="1:14" x14ac:dyDescent="0.2">
      <c r="A695" t="s">
        <v>39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2025</v>
      </c>
    </row>
    <row r="696" spans="1:14" x14ac:dyDescent="0.2">
      <c r="A696" t="s">
        <v>40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2025</v>
      </c>
    </row>
    <row r="697" spans="1:14" x14ac:dyDescent="0.2">
      <c r="A697" t="s">
        <v>162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2025</v>
      </c>
    </row>
    <row r="698" spans="1:14" x14ac:dyDescent="0.2">
      <c r="A698" t="s">
        <v>41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2025</v>
      </c>
    </row>
    <row r="699" spans="1:14" x14ac:dyDescent="0.2">
      <c r="A699" t="s">
        <v>42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2025</v>
      </c>
    </row>
    <row r="700" spans="1:14" x14ac:dyDescent="0.2">
      <c r="A700" t="s">
        <v>163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2025</v>
      </c>
    </row>
    <row r="701" spans="1:14" x14ac:dyDescent="0.2">
      <c r="A701" t="s">
        <v>43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2025</v>
      </c>
    </row>
    <row r="702" spans="1:14" x14ac:dyDescent="0.2">
      <c r="A702" t="s">
        <v>164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2025</v>
      </c>
    </row>
    <row r="703" spans="1:14" x14ac:dyDescent="0.2">
      <c r="A703" t="s">
        <v>94</v>
      </c>
      <c r="B703">
        <f>B704+B710+B720+B730+B738+B746+B756+B761+B764</f>
        <v>26369428.280000001</v>
      </c>
      <c r="N703">
        <v>2026</v>
      </c>
    </row>
    <row r="704" spans="1:14" x14ac:dyDescent="0.2">
      <c r="A704" t="s">
        <v>95</v>
      </c>
      <c r="B704">
        <f>B705+B706+B707+B708+B709</f>
        <v>22114523.07</v>
      </c>
      <c r="N704">
        <v>2026</v>
      </c>
    </row>
    <row r="705" spans="1:14" x14ac:dyDescent="0.2">
      <c r="A705" t="s">
        <v>96</v>
      </c>
      <c r="B705">
        <v>18354519.149999999</v>
      </c>
      <c r="N705">
        <v>2026</v>
      </c>
    </row>
    <row r="706" spans="1:14" x14ac:dyDescent="0.2">
      <c r="A706" t="s">
        <v>97</v>
      </c>
      <c r="B706">
        <v>685250</v>
      </c>
      <c r="N706">
        <v>2026</v>
      </c>
    </row>
    <row r="707" spans="1:14" x14ac:dyDescent="0.2">
      <c r="A707" t="s">
        <v>98</v>
      </c>
      <c r="B707">
        <v>979990.44</v>
      </c>
      <c r="N707">
        <v>2026</v>
      </c>
    </row>
    <row r="708" spans="1:14" x14ac:dyDescent="0.2">
      <c r="A708" t="s">
        <v>99</v>
      </c>
      <c r="B708">
        <v>0</v>
      </c>
      <c r="N708">
        <v>2026</v>
      </c>
    </row>
    <row r="709" spans="1:14" x14ac:dyDescent="0.2">
      <c r="A709" t="s">
        <v>100</v>
      </c>
      <c r="B709">
        <v>2094763.48</v>
      </c>
      <c r="N709">
        <v>2026</v>
      </c>
    </row>
    <row r="710" spans="1:14" x14ac:dyDescent="0.2">
      <c r="A710" t="s">
        <v>101</v>
      </c>
      <c r="B710">
        <f t="shared" ref="B710" si="122">B711+B712+B713+B714+B715+B716+B717+B718+B719</f>
        <v>3316474.0200000005</v>
      </c>
      <c r="N710">
        <v>2026</v>
      </c>
    </row>
    <row r="711" spans="1:14" x14ac:dyDescent="0.2">
      <c r="A711" t="s">
        <v>102</v>
      </c>
      <c r="B711">
        <v>1186149.8700000001</v>
      </c>
      <c r="N711">
        <v>2026</v>
      </c>
    </row>
    <row r="712" spans="1:14" x14ac:dyDescent="0.2">
      <c r="A712" t="s">
        <v>103</v>
      </c>
      <c r="B712">
        <v>0</v>
      </c>
      <c r="N712">
        <v>2026</v>
      </c>
    </row>
    <row r="713" spans="1:14" x14ac:dyDescent="0.2">
      <c r="A713" t="s">
        <v>104</v>
      </c>
      <c r="B713">
        <v>21882.5</v>
      </c>
      <c r="N713">
        <v>2026</v>
      </c>
    </row>
    <row r="714" spans="1:14" x14ac:dyDescent="0.2">
      <c r="A714" t="s">
        <v>105</v>
      </c>
      <c r="B714">
        <v>400</v>
      </c>
      <c r="N714">
        <v>2026</v>
      </c>
    </row>
    <row r="715" spans="1:14" x14ac:dyDescent="0.2">
      <c r="A715" t="s">
        <v>106</v>
      </c>
      <c r="B715">
        <v>1137035.1000000001</v>
      </c>
      <c r="N715">
        <v>2026</v>
      </c>
    </row>
    <row r="716" spans="1:14" x14ac:dyDescent="0.2">
      <c r="A716" t="s">
        <v>107</v>
      </c>
      <c r="B716">
        <v>60730.7</v>
      </c>
      <c r="N716">
        <v>2026</v>
      </c>
    </row>
    <row r="717" spans="1:14" x14ac:dyDescent="0.2">
      <c r="A717" t="s">
        <v>108</v>
      </c>
      <c r="B717">
        <v>263570.01</v>
      </c>
      <c r="N717">
        <v>2026</v>
      </c>
    </row>
    <row r="718" spans="1:14" x14ac:dyDescent="0.2">
      <c r="A718" t="s">
        <v>109</v>
      </c>
      <c r="B718">
        <v>120000</v>
      </c>
      <c r="N718">
        <v>2026</v>
      </c>
    </row>
    <row r="719" spans="1:14" x14ac:dyDescent="0.2">
      <c r="A719" t="s">
        <v>110</v>
      </c>
      <c r="B719">
        <v>526705.84</v>
      </c>
      <c r="N719">
        <v>2026</v>
      </c>
    </row>
    <row r="720" spans="1:14" x14ac:dyDescent="0.2">
      <c r="A720" t="s">
        <v>111</v>
      </c>
      <c r="B720">
        <f t="shared" ref="B720" si="123">B721+B722+B723+B724+B725+B726+B727+B729+B728</f>
        <v>21859.5</v>
      </c>
      <c r="N720">
        <v>2026</v>
      </c>
    </row>
    <row r="721" spans="1:14" x14ac:dyDescent="0.2">
      <c r="A721" t="s">
        <v>112</v>
      </c>
      <c r="B721">
        <v>21859.5</v>
      </c>
      <c r="N721">
        <v>2026</v>
      </c>
    </row>
    <row r="722" spans="1:14" x14ac:dyDescent="0.2">
      <c r="A722" t="s">
        <v>113</v>
      </c>
      <c r="B722">
        <v>0</v>
      </c>
      <c r="N722">
        <v>2026</v>
      </c>
    </row>
    <row r="723" spans="1:14" x14ac:dyDescent="0.2">
      <c r="A723" t="s">
        <v>114</v>
      </c>
      <c r="B723">
        <v>0</v>
      </c>
      <c r="N723">
        <v>2026</v>
      </c>
    </row>
    <row r="724" spans="1:14" x14ac:dyDescent="0.2">
      <c r="A724" t="s">
        <v>115</v>
      </c>
      <c r="B724">
        <v>0</v>
      </c>
      <c r="N724">
        <v>2026</v>
      </c>
    </row>
    <row r="725" spans="1:14" x14ac:dyDescent="0.2">
      <c r="A725" t="s">
        <v>116</v>
      </c>
      <c r="B725">
        <v>0</v>
      </c>
      <c r="N725">
        <v>2026</v>
      </c>
    </row>
    <row r="726" spans="1:14" x14ac:dyDescent="0.2">
      <c r="A726" t="s">
        <v>117</v>
      </c>
      <c r="B726">
        <v>0</v>
      </c>
      <c r="N726">
        <v>2026</v>
      </c>
    </row>
    <row r="727" spans="1:14" x14ac:dyDescent="0.2">
      <c r="A727" t="s">
        <v>118</v>
      </c>
      <c r="B727">
        <v>0</v>
      </c>
      <c r="N727">
        <v>2026</v>
      </c>
    </row>
    <row r="728" spans="1:14" x14ac:dyDescent="0.2">
      <c r="A728" t="s">
        <v>119</v>
      </c>
      <c r="B728">
        <v>0</v>
      </c>
      <c r="N728">
        <v>2026</v>
      </c>
    </row>
    <row r="729" spans="1:14" x14ac:dyDescent="0.2">
      <c r="A729" t="s">
        <v>120</v>
      </c>
      <c r="B729">
        <v>0</v>
      </c>
      <c r="N729">
        <v>2026</v>
      </c>
    </row>
    <row r="730" spans="1:14" x14ac:dyDescent="0.2">
      <c r="A730" t="s">
        <v>121</v>
      </c>
      <c r="B730">
        <f t="shared" ref="B730" si="124">B731+B732+B733+B734+B735+B736+B737</f>
        <v>916571.69</v>
      </c>
      <c r="N730">
        <v>2026</v>
      </c>
    </row>
    <row r="731" spans="1:14" x14ac:dyDescent="0.2">
      <c r="A731" t="s">
        <v>122</v>
      </c>
      <c r="B731">
        <v>0</v>
      </c>
      <c r="N731">
        <v>2026</v>
      </c>
    </row>
    <row r="732" spans="1:14" x14ac:dyDescent="0.2">
      <c r="A732" t="s">
        <v>123</v>
      </c>
      <c r="B732">
        <v>0</v>
      </c>
      <c r="N732">
        <v>2026</v>
      </c>
    </row>
    <row r="733" spans="1:14" x14ac:dyDescent="0.2">
      <c r="A733" t="s">
        <v>124</v>
      </c>
      <c r="B733">
        <v>0</v>
      </c>
      <c r="N733">
        <v>2026</v>
      </c>
    </row>
    <row r="734" spans="1:14" x14ac:dyDescent="0.2">
      <c r="A734" t="s">
        <v>125</v>
      </c>
      <c r="B734">
        <v>0</v>
      </c>
      <c r="N734">
        <v>2026</v>
      </c>
    </row>
    <row r="735" spans="1:14" x14ac:dyDescent="0.2">
      <c r="A735" t="s">
        <v>126</v>
      </c>
      <c r="B735">
        <v>0</v>
      </c>
      <c r="N735">
        <v>2026</v>
      </c>
    </row>
    <row r="736" spans="1:14" x14ac:dyDescent="0.2">
      <c r="A736" t="s">
        <v>127</v>
      </c>
      <c r="B736">
        <v>916571.69</v>
      </c>
      <c r="N736">
        <v>2026</v>
      </c>
    </row>
    <row r="737" spans="1:14" x14ac:dyDescent="0.2">
      <c r="A737" t="s">
        <v>128</v>
      </c>
      <c r="B737">
        <v>0</v>
      </c>
      <c r="N737">
        <v>2026</v>
      </c>
    </row>
    <row r="738" spans="1:14" x14ac:dyDescent="0.2">
      <c r="A738" t="s">
        <v>129</v>
      </c>
      <c r="B738">
        <f t="shared" ref="B738" si="125">SUM(B739:B745)</f>
        <v>0</v>
      </c>
      <c r="N738">
        <v>2026</v>
      </c>
    </row>
    <row r="739" spans="1:14" x14ac:dyDescent="0.2">
      <c r="A739" t="s">
        <v>130</v>
      </c>
      <c r="B739">
        <v>0</v>
      </c>
      <c r="N739">
        <v>2026</v>
      </c>
    </row>
    <row r="740" spans="1:14" x14ac:dyDescent="0.2">
      <c r="A740" t="s">
        <v>131</v>
      </c>
      <c r="B740">
        <v>0</v>
      </c>
      <c r="N740">
        <v>2026</v>
      </c>
    </row>
    <row r="741" spans="1:14" x14ac:dyDescent="0.2">
      <c r="A741" t="s">
        <v>132</v>
      </c>
      <c r="B741">
        <v>0</v>
      </c>
      <c r="N741">
        <v>2026</v>
      </c>
    </row>
    <row r="742" spans="1:14" x14ac:dyDescent="0.2">
      <c r="A742" t="s">
        <v>133</v>
      </c>
      <c r="B742">
        <v>0</v>
      </c>
      <c r="N742">
        <v>2026</v>
      </c>
    </row>
    <row r="743" spans="1:14" x14ac:dyDescent="0.2">
      <c r="A743" t="s">
        <v>134</v>
      </c>
      <c r="B743">
        <v>0</v>
      </c>
      <c r="N743">
        <v>2026</v>
      </c>
    </row>
    <row r="744" spans="1:14" x14ac:dyDescent="0.2">
      <c r="A744" t="s">
        <v>135</v>
      </c>
      <c r="B744">
        <v>0</v>
      </c>
      <c r="N744">
        <v>2026</v>
      </c>
    </row>
    <row r="745" spans="1:14" x14ac:dyDescent="0.2">
      <c r="A745" t="s">
        <v>136</v>
      </c>
      <c r="B745">
        <v>0</v>
      </c>
      <c r="N745">
        <v>2026</v>
      </c>
    </row>
    <row r="746" spans="1:14" x14ac:dyDescent="0.2">
      <c r="A746" t="s">
        <v>137</v>
      </c>
      <c r="B746">
        <f>B747+B748+B749+B750+B751+B752+B753+B754+B755</f>
        <v>0</v>
      </c>
      <c r="N746">
        <v>2026</v>
      </c>
    </row>
    <row r="747" spans="1:14" x14ac:dyDescent="0.2">
      <c r="A747" t="s">
        <v>138</v>
      </c>
      <c r="B747">
        <v>0</v>
      </c>
      <c r="N747">
        <v>2026</v>
      </c>
    </row>
    <row r="748" spans="1:14" x14ac:dyDescent="0.2">
      <c r="A748" t="s">
        <v>139</v>
      </c>
      <c r="B748">
        <v>0</v>
      </c>
      <c r="N748">
        <v>2026</v>
      </c>
    </row>
    <row r="749" spans="1:14" x14ac:dyDescent="0.2">
      <c r="A749" t="s">
        <v>140</v>
      </c>
      <c r="B749">
        <v>0</v>
      </c>
      <c r="N749">
        <v>2026</v>
      </c>
    </row>
    <row r="750" spans="1:14" x14ac:dyDescent="0.2">
      <c r="A750" t="s">
        <v>141</v>
      </c>
      <c r="B750">
        <v>0</v>
      </c>
      <c r="N750">
        <v>2026</v>
      </c>
    </row>
    <row r="751" spans="1:14" x14ac:dyDescent="0.2">
      <c r="A751" t="s">
        <v>142</v>
      </c>
      <c r="B751">
        <v>0</v>
      </c>
      <c r="N751">
        <v>2026</v>
      </c>
    </row>
    <row r="752" spans="1:14" x14ac:dyDescent="0.2">
      <c r="A752" t="s">
        <v>143</v>
      </c>
      <c r="B752">
        <v>0</v>
      </c>
      <c r="N752">
        <v>2026</v>
      </c>
    </row>
    <row r="753" spans="1:14" x14ac:dyDescent="0.2">
      <c r="A753" t="s">
        <v>144</v>
      </c>
      <c r="B753">
        <v>0</v>
      </c>
      <c r="N753">
        <v>2026</v>
      </c>
    </row>
    <row r="754" spans="1:14" x14ac:dyDescent="0.2">
      <c r="A754" t="s">
        <v>145</v>
      </c>
      <c r="B754">
        <v>0</v>
      </c>
      <c r="N754">
        <v>2026</v>
      </c>
    </row>
    <row r="755" spans="1:14" x14ac:dyDescent="0.2">
      <c r="A755" t="s">
        <v>146</v>
      </c>
      <c r="B755">
        <v>0</v>
      </c>
      <c r="N755">
        <v>2026</v>
      </c>
    </row>
    <row r="756" spans="1:14" x14ac:dyDescent="0.2">
      <c r="A756" t="s">
        <v>147</v>
      </c>
      <c r="B756">
        <f t="shared" ref="B756" si="126">B757+B758+B760+B759</f>
        <v>0</v>
      </c>
      <c r="N756">
        <v>2026</v>
      </c>
    </row>
    <row r="757" spans="1:14" x14ac:dyDescent="0.2">
      <c r="A757" t="s">
        <v>148</v>
      </c>
      <c r="B757">
        <v>0</v>
      </c>
      <c r="N757">
        <v>2026</v>
      </c>
    </row>
    <row r="758" spans="1:14" x14ac:dyDescent="0.2">
      <c r="A758" t="s">
        <v>149</v>
      </c>
      <c r="B758">
        <v>0</v>
      </c>
      <c r="N758">
        <v>2026</v>
      </c>
    </row>
    <row r="759" spans="1:14" x14ac:dyDescent="0.2">
      <c r="A759" t="s">
        <v>150</v>
      </c>
      <c r="B759">
        <v>0</v>
      </c>
      <c r="N759">
        <v>2026</v>
      </c>
    </row>
    <row r="760" spans="1:14" x14ac:dyDescent="0.2">
      <c r="A760" t="s">
        <v>151</v>
      </c>
      <c r="B760">
        <v>0</v>
      </c>
      <c r="N760">
        <v>2026</v>
      </c>
    </row>
    <row r="761" spans="1:14" x14ac:dyDescent="0.2">
      <c r="A761" t="s">
        <v>152</v>
      </c>
      <c r="B761">
        <f t="shared" ref="B761" si="127">+B762+B763</f>
        <v>0</v>
      </c>
      <c r="N761">
        <v>2026</v>
      </c>
    </row>
    <row r="762" spans="1:14" x14ac:dyDescent="0.2">
      <c r="A762" t="s">
        <v>153</v>
      </c>
      <c r="B762">
        <v>0</v>
      </c>
      <c r="N762">
        <v>2026</v>
      </c>
    </row>
    <row r="763" spans="1:14" x14ac:dyDescent="0.2">
      <c r="A763" t="s">
        <v>154</v>
      </c>
      <c r="B763">
        <v>0</v>
      </c>
      <c r="N763">
        <v>2026</v>
      </c>
    </row>
    <row r="764" spans="1:14" x14ac:dyDescent="0.2">
      <c r="A764" t="s">
        <v>155</v>
      </c>
      <c r="B764">
        <f t="shared" ref="B764" si="128">B767+B766+B765</f>
        <v>0</v>
      </c>
      <c r="N764">
        <v>2026</v>
      </c>
    </row>
    <row r="765" spans="1:14" x14ac:dyDescent="0.2">
      <c r="A765" t="s">
        <v>156</v>
      </c>
      <c r="B765">
        <v>0</v>
      </c>
      <c r="N765">
        <v>2026</v>
      </c>
    </row>
    <row r="766" spans="1:14" x14ac:dyDescent="0.2">
      <c r="A766" t="s">
        <v>157</v>
      </c>
      <c r="B766">
        <v>0</v>
      </c>
      <c r="N766">
        <v>2026</v>
      </c>
    </row>
    <row r="767" spans="1:14" x14ac:dyDescent="0.2">
      <c r="A767" t="s">
        <v>158</v>
      </c>
      <c r="B767">
        <v>0</v>
      </c>
      <c r="N767">
        <v>2026</v>
      </c>
    </row>
    <row r="768" spans="1:14" x14ac:dyDescent="0.2">
      <c r="A768" t="s">
        <v>159</v>
      </c>
      <c r="B768">
        <f t="shared" ref="B768" si="129">B704+B710+B720+B730+B738+B746+B756+B761+B764</f>
        <v>26369428.280000001</v>
      </c>
      <c r="N768">
        <v>2026</v>
      </c>
    </row>
    <row r="769" spans="1:14" x14ac:dyDescent="0.2">
      <c r="A769" t="s">
        <v>160</v>
      </c>
      <c r="B769">
        <f t="shared" ref="B769" si="130">+B770+B773+B776</f>
        <v>0</v>
      </c>
      <c r="N769">
        <v>2026</v>
      </c>
    </row>
    <row r="770" spans="1:14" x14ac:dyDescent="0.2">
      <c r="A770" t="s">
        <v>161</v>
      </c>
      <c r="B770">
        <f t="shared" ref="B770" si="131">+B771+B772</f>
        <v>0</v>
      </c>
      <c r="N770">
        <v>2026</v>
      </c>
    </row>
    <row r="771" spans="1:14" x14ac:dyDescent="0.2">
      <c r="A771" t="s">
        <v>39</v>
      </c>
      <c r="B771">
        <v>0</v>
      </c>
      <c r="N771">
        <v>2026</v>
      </c>
    </row>
    <row r="772" spans="1:14" x14ac:dyDescent="0.2">
      <c r="A772" t="s">
        <v>40</v>
      </c>
      <c r="B772">
        <v>0</v>
      </c>
      <c r="N772">
        <v>2026</v>
      </c>
    </row>
    <row r="773" spans="1:14" x14ac:dyDescent="0.2">
      <c r="A773" t="s">
        <v>162</v>
      </c>
      <c r="B773">
        <f t="shared" ref="B773" si="132">+B774+B775</f>
        <v>0</v>
      </c>
      <c r="N773">
        <v>2026</v>
      </c>
    </row>
    <row r="774" spans="1:14" x14ac:dyDescent="0.2">
      <c r="A774" t="s">
        <v>41</v>
      </c>
      <c r="B774">
        <v>0</v>
      </c>
      <c r="N774">
        <v>2026</v>
      </c>
    </row>
    <row r="775" spans="1:14" x14ac:dyDescent="0.2">
      <c r="A775" t="s">
        <v>42</v>
      </c>
      <c r="B775">
        <v>0</v>
      </c>
      <c r="N775">
        <v>2026</v>
      </c>
    </row>
    <row r="776" spans="1:14" x14ac:dyDescent="0.2">
      <c r="A776" t="s">
        <v>163</v>
      </c>
      <c r="B776">
        <f t="shared" ref="B776" si="133">+B777</f>
        <v>0</v>
      </c>
      <c r="N776">
        <v>2026</v>
      </c>
    </row>
    <row r="777" spans="1:14" x14ac:dyDescent="0.2">
      <c r="A777" t="s">
        <v>43</v>
      </c>
      <c r="B777">
        <v>0</v>
      </c>
      <c r="N777">
        <v>2026</v>
      </c>
    </row>
    <row r="778" spans="1:14" x14ac:dyDescent="0.2">
      <c r="A778" t="s">
        <v>164</v>
      </c>
      <c r="B778">
        <f>+B770+B773+B776</f>
        <v>0</v>
      </c>
      <c r="N778">
        <v>2026</v>
      </c>
    </row>
  </sheetData>
  <phoneticPr fontId="2" type="noConversion"/>
  <printOptions horizontalCentered="1" verticalCentered="1"/>
  <pageMargins left="0.25" right="0.25" top="0.75" bottom="0.75" header="0.3" footer="0.3"/>
  <pageSetup scale="65" orientation="landscape" r:id="rId1"/>
  <headerFooter alignWithMargins="0"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RefCCPCuenta</vt:lpstr>
      <vt:lpstr>RefCCPCuenta!Área_de_impresión</vt:lpstr>
      <vt:lpstr>RefCCPCuenta!Títulos_a_imprimir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P. Fernández</dc:creator>
  <cp:lastModifiedBy>Jorge Luis García</cp:lastModifiedBy>
  <cp:lastPrinted>2019-08-20T15:01:11Z</cp:lastPrinted>
  <dcterms:created xsi:type="dcterms:W3CDTF">2019-05-08T20:55:49Z</dcterms:created>
  <dcterms:modified xsi:type="dcterms:W3CDTF">2026-02-16T14:05:02Z</dcterms:modified>
</cp:coreProperties>
</file>