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Desktop\SIGEF 14-22\SIGEF 2023\"/>
    </mc:Choice>
  </mc:AlternateContent>
  <bookViews>
    <workbookView xWindow="0" yWindow="0" windowWidth="19200" windowHeight="10260" activeTab="1"/>
  </bookViews>
  <sheets>
    <sheet name="P1 Presupuesto Aprobado" sheetId="2" r:id="rId1"/>
    <sheet name="P2 Presupuesto Aprobado-Ejec" sheetId="19" r:id="rId2"/>
    <sheet name="P3 Presupuesto Ejecutado" sheetId="21" r:id="rId3"/>
  </sheets>
  <definedNames>
    <definedName name="_xlnm.Print_Area" localSheetId="1">'P2 Presupuesto Aprobado-Ejec'!$B$1:$Q$89</definedName>
    <definedName name="_xlnm.Print_Area" localSheetId="2">'P3 Presupuesto Ejecutado'!$B$1:$Q$89</definedName>
    <definedName name="_xlnm.Print_Titles" localSheetId="1">'P2 Presupuesto Aprobado-Ejec'!$1:$6</definedName>
    <definedName name="_xlnm.Print_Titles" localSheetId="2">'P3 Presupuesto Ejecutado'!$1:$6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21" l="1"/>
  <c r="C82" i="21"/>
  <c r="F72" i="21"/>
  <c r="F84" i="21" s="1"/>
  <c r="Q71" i="21"/>
  <c r="Q70" i="21"/>
  <c r="Q69" i="21"/>
  <c r="Q68" i="21"/>
  <c r="C68" i="21"/>
  <c r="Q67" i="21"/>
  <c r="Q66" i="21"/>
  <c r="H65" i="21"/>
  <c r="Q65" i="21" s="1"/>
  <c r="G65" i="21"/>
  <c r="F65" i="21"/>
  <c r="E65" i="21"/>
  <c r="D65" i="21"/>
  <c r="C65" i="21"/>
  <c r="Q64" i="21"/>
  <c r="Q63" i="21"/>
  <c r="Q62" i="21"/>
  <c r="Q61" i="21"/>
  <c r="P60" i="21"/>
  <c r="O60" i="21"/>
  <c r="N60" i="21"/>
  <c r="M60" i="21"/>
  <c r="L60" i="21"/>
  <c r="K60" i="21"/>
  <c r="J60" i="21"/>
  <c r="I60" i="21"/>
  <c r="H60" i="21"/>
  <c r="G60" i="21"/>
  <c r="F60" i="21"/>
  <c r="E60" i="21"/>
  <c r="Q60" i="21" s="1"/>
  <c r="D60" i="21"/>
  <c r="C60" i="21"/>
  <c r="Q59" i="21"/>
  <c r="Q58" i="21"/>
  <c r="Q57" i="21"/>
  <c r="Q56" i="21"/>
  <c r="Q54" i="21"/>
  <c r="Q53" i="21"/>
  <c r="Q52" i="21"/>
  <c r="Q51" i="21"/>
  <c r="P50" i="21"/>
  <c r="O50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Q49" i="21"/>
  <c r="Q48" i="21"/>
  <c r="Q47" i="21"/>
  <c r="Q46" i="21"/>
  <c r="Q45" i="21"/>
  <c r="Q44" i="21"/>
  <c r="Q43" i="21"/>
  <c r="P42" i="21"/>
  <c r="O42" i="21"/>
  <c r="N42" i="21"/>
  <c r="M42" i="21"/>
  <c r="L42" i="21"/>
  <c r="K42" i="21"/>
  <c r="J42" i="21"/>
  <c r="I42" i="21"/>
  <c r="H42" i="21"/>
  <c r="G42" i="21"/>
  <c r="F42" i="21"/>
  <c r="E42" i="21"/>
  <c r="Q42" i="21" s="1"/>
  <c r="D42" i="21"/>
  <c r="C42" i="21"/>
  <c r="Q41" i="21"/>
  <c r="Q40" i="21"/>
  <c r="Q39" i="21"/>
  <c r="Q38" i="21"/>
  <c r="Q37" i="21"/>
  <c r="Q36" i="21"/>
  <c r="Q35" i="21"/>
  <c r="P34" i="21"/>
  <c r="O34" i="21"/>
  <c r="N34" i="21"/>
  <c r="M34" i="21"/>
  <c r="L34" i="21"/>
  <c r="K34" i="21"/>
  <c r="J34" i="21"/>
  <c r="I34" i="21"/>
  <c r="H34" i="21"/>
  <c r="G34" i="21"/>
  <c r="F34" i="21"/>
  <c r="E34" i="21"/>
  <c r="Q34" i="21" s="1"/>
  <c r="D34" i="21"/>
  <c r="C34" i="21"/>
  <c r="Q33" i="21"/>
  <c r="Q32" i="21"/>
  <c r="Q31" i="21"/>
  <c r="Q29" i="21"/>
  <c r="Q28" i="21"/>
  <c r="Q27" i="21"/>
  <c r="Q26" i="21"/>
  <c r="Q25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Q23" i="21"/>
  <c r="Q22" i="21"/>
  <c r="Q21" i="21"/>
  <c r="Q20" i="21"/>
  <c r="Q19" i="21"/>
  <c r="Q18" i="21"/>
  <c r="Q17" i="21"/>
  <c r="Q16" i="21"/>
  <c r="Q15" i="21"/>
  <c r="P14" i="21"/>
  <c r="O14" i="21"/>
  <c r="N14" i="21"/>
  <c r="N7" i="21" s="1"/>
  <c r="M14" i="21"/>
  <c r="L14" i="21"/>
  <c r="K14" i="21"/>
  <c r="J14" i="21"/>
  <c r="I14" i="21"/>
  <c r="H14" i="21"/>
  <c r="G14" i="21"/>
  <c r="F14" i="21"/>
  <c r="E14" i="21"/>
  <c r="D14" i="21"/>
  <c r="C14" i="21"/>
  <c r="Q13" i="21"/>
  <c r="Q12" i="21"/>
  <c r="Q11" i="21"/>
  <c r="Q10" i="21"/>
  <c r="Q9" i="21"/>
  <c r="P8" i="21"/>
  <c r="O8" i="21"/>
  <c r="N8" i="21"/>
  <c r="M8" i="21"/>
  <c r="L8" i="21"/>
  <c r="K8" i="21"/>
  <c r="J8" i="21"/>
  <c r="J72" i="21" s="1"/>
  <c r="J84" i="21" s="1"/>
  <c r="I8" i="21"/>
  <c r="I72" i="21" s="1"/>
  <c r="I84" i="21" s="1"/>
  <c r="H8" i="21"/>
  <c r="G8" i="21"/>
  <c r="F8" i="21"/>
  <c r="F7" i="21" s="1"/>
  <c r="E8" i="21"/>
  <c r="E7" i="21" s="1"/>
  <c r="D8" i="21"/>
  <c r="D72" i="21" s="1"/>
  <c r="D84" i="21" s="1"/>
  <c r="C8" i="21"/>
  <c r="C72" i="21" s="1"/>
  <c r="C84" i="21" s="1"/>
  <c r="AD7" i="21"/>
  <c r="W7" i="21"/>
  <c r="X7" i="21" s="1"/>
  <c r="C7" i="21"/>
  <c r="L7" i="21" l="1"/>
  <c r="Q50" i="21"/>
  <c r="K7" i="21"/>
  <c r="M7" i="21"/>
  <c r="M72" i="21"/>
  <c r="M84" i="21" s="1"/>
  <c r="O7" i="21"/>
  <c r="H72" i="21"/>
  <c r="H84" i="21" s="1"/>
  <c r="Q24" i="21"/>
  <c r="Q14" i="21"/>
  <c r="O72" i="21"/>
  <c r="O84" i="21" s="1"/>
  <c r="P7" i="21"/>
  <c r="N72" i="21"/>
  <c r="N84" i="21" s="1"/>
  <c r="G7" i="21"/>
  <c r="Y7" i="21"/>
  <c r="Z7" i="21" s="1"/>
  <c r="AA7" i="21" s="1"/>
  <c r="AB7" i="21" s="1"/>
  <c r="K72" i="21"/>
  <c r="K84" i="21" s="1"/>
  <c r="I7" i="21"/>
  <c r="L72" i="21"/>
  <c r="L84" i="21" s="1"/>
  <c r="D7" i="21"/>
  <c r="H7" i="21"/>
  <c r="J7" i="21"/>
  <c r="P72" i="21"/>
  <c r="P84" i="21" s="1"/>
  <c r="E72" i="21"/>
  <c r="E84" i="21" s="1"/>
  <c r="G72" i="21"/>
  <c r="G84" i="21" s="1"/>
  <c r="Q8" i="21"/>
  <c r="Q70" i="19"/>
  <c r="C68" i="19"/>
  <c r="C65" i="19" s="1"/>
  <c r="H65" i="19"/>
  <c r="G65" i="19"/>
  <c r="F65" i="19"/>
  <c r="E65" i="19"/>
  <c r="D65" i="19"/>
  <c r="Q40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Q20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Q10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Q72" i="21" l="1"/>
  <c r="Q84" i="21" s="1"/>
  <c r="Q7" i="21"/>
  <c r="AC6" i="21"/>
  <c r="AD6" i="21" s="1"/>
  <c r="K7" i="19"/>
  <c r="E72" i="19"/>
  <c r="J7" i="19"/>
  <c r="O7" i="19"/>
  <c r="B9" i="2"/>
  <c r="B8" i="2"/>
  <c r="Q16" i="19"/>
  <c r="Q17" i="19"/>
  <c r="Q18" i="19"/>
  <c r="D82" i="19"/>
  <c r="C82" i="19"/>
  <c r="Q71" i="19"/>
  <c r="Q69" i="19"/>
  <c r="Q68" i="19"/>
  <c r="Q67" i="19"/>
  <c r="Q66" i="19"/>
  <c r="Q64" i="19"/>
  <c r="Q63" i="19"/>
  <c r="Q62" i="19"/>
  <c r="Q61" i="19"/>
  <c r="P60" i="19"/>
  <c r="O60" i="19"/>
  <c r="O72" i="19" s="1"/>
  <c r="N60" i="19"/>
  <c r="M60" i="19"/>
  <c r="L60" i="19"/>
  <c r="K60" i="19"/>
  <c r="J60" i="19"/>
  <c r="I60" i="19"/>
  <c r="H60" i="19"/>
  <c r="G60" i="19"/>
  <c r="G7" i="19" s="1"/>
  <c r="F60" i="19"/>
  <c r="F7" i="19" s="1"/>
  <c r="E60" i="19"/>
  <c r="D60" i="19"/>
  <c r="C60" i="19"/>
  <c r="Q59" i="19"/>
  <c r="Q58" i="19"/>
  <c r="Q57" i="19"/>
  <c r="Q56" i="19"/>
  <c r="Q54" i="19"/>
  <c r="Q53" i="19"/>
  <c r="Q52" i="19"/>
  <c r="Q51" i="19"/>
  <c r="P50" i="19"/>
  <c r="O50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Q49" i="19"/>
  <c r="Q48" i="19"/>
  <c r="Q47" i="19"/>
  <c r="Q46" i="19"/>
  <c r="Q45" i="19"/>
  <c r="Q44" i="19"/>
  <c r="Q43" i="19"/>
  <c r="P42" i="19"/>
  <c r="O42" i="19"/>
  <c r="N42" i="19"/>
  <c r="N72" i="19" s="1"/>
  <c r="M42" i="19"/>
  <c r="M72" i="19" s="1"/>
  <c r="L42" i="19"/>
  <c r="K42" i="19"/>
  <c r="K72" i="19" s="1"/>
  <c r="J42" i="19"/>
  <c r="J72" i="19" s="1"/>
  <c r="I42" i="19"/>
  <c r="I72" i="19" s="1"/>
  <c r="H42" i="19"/>
  <c r="G42" i="19"/>
  <c r="G72" i="19" s="1"/>
  <c r="F42" i="19"/>
  <c r="F72" i="19" s="1"/>
  <c r="E42" i="19"/>
  <c r="E7" i="19" s="1"/>
  <c r="D42" i="19"/>
  <c r="C42" i="19"/>
  <c r="C72" i="19" s="1"/>
  <c r="Q41" i="19"/>
  <c r="Q39" i="19"/>
  <c r="Q38" i="19"/>
  <c r="Q37" i="19"/>
  <c r="Q36" i="19"/>
  <c r="Q35" i="19"/>
  <c r="Q33" i="19"/>
  <c r="Q32" i="19"/>
  <c r="Q31" i="19"/>
  <c r="Q29" i="19"/>
  <c r="Q28" i="19"/>
  <c r="Q27" i="19"/>
  <c r="Q26" i="19"/>
  <c r="Q25" i="19"/>
  <c r="Q23" i="19"/>
  <c r="Q22" i="19"/>
  <c r="Q21" i="19"/>
  <c r="Q19" i="19"/>
  <c r="Q15" i="19"/>
  <c r="Q13" i="19"/>
  <c r="Q12" i="19"/>
  <c r="Q11" i="19"/>
  <c r="Q9" i="19"/>
  <c r="AD7" i="19"/>
  <c r="W7" i="19"/>
  <c r="Q50" i="19" l="1"/>
  <c r="I7" i="19"/>
  <c r="D72" i="19"/>
  <c r="D7" i="19"/>
  <c r="L72" i="19"/>
  <c r="L7" i="19"/>
  <c r="N7" i="19"/>
  <c r="M7" i="19"/>
  <c r="C7" i="19"/>
  <c r="H7" i="19"/>
  <c r="H72" i="19"/>
  <c r="P7" i="19"/>
  <c r="P72" i="19"/>
  <c r="Q60" i="19"/>
  <c r="C84" i="19"/>
  <c r="J84" i="19"/>
  <c r="N84" i="19"/>
  <c r="F84" i="19"/>
  <c r="H84" i="19"/>
  <c r="Q24" i="19"/>
  <c r="G84" i="19"/>
  <c r="Q14" i="19"/>
  <c r="Q42" i="19"/>
  <c r="Q65" i="19"/>
  <c r="Q8" i="19"/>
  <c r="K84" i="19"/>
  <c r="L84" i="19"/>
  <c r="P84" i="19"/>
  <c r="O84" i="19"/>
  <c r="Q34" i="19"/>
  <c r="X7" i="19"/>
  <c r="Y7" i="19" s="1"/>
  <c r="Z7" i="19" s="1"/>
  <c r="AA7" i="19" s="1"/>
  <c r="AB7" i="19" s="1"/>
  <c r="M84" i="19"/>
  <c r="E84" i="19"/>
  <c r="I84" i="19"/>
  <c r="Q7" i="19" l="1"/>
  <c r="Q72" i="19"/>
  <c r="Q84" i="19" s="1"/>
  <c r="D84" i="19"/>
  <c r="AC6" i="19"/>
  <c r="AD6" i="19" s="1"/>
  <c r="C51" i="2" l="1"/>
  <c r="C61" i="2"/>
  <c r="C66" i="2"/>
  <c r="C25" i="2" l="1"/>
  <c r="C9" i="2"/>
  <c r="C15" i="2"/>
  <c r="B61" i="2"/>
  <c r="C84" i="2"/>
  <c r="B69" i="2"/>
  <c r="B66" i="2"/>
  <c r="C43" i="2"/>
  <c r="B15" i="2"/>
  <c r="B25" i="2"/>
  <c r="B35" i="2"/>
  <c r="B51" i="2"/>
  <c r="B43" i="2"/>
  <c r="B84" i="2"/>
  <c r="C8" i="2" l="1"/>
  <c r="C73" i="2" s="1"/>
  <c r="C86" i="2" s="1"/>
  <c r="B73" i="2"/>
  <c r="B86" i="2" s="1"/>
</calcChain>
</file>

<file path=xl/sharedStrings.xml><?xml version="1.0" encoding="utf-8"?>
<sst xmlns="http://schemas.openxmlformats.org/spreadsheetml/2006/main" count="307" uniqueCount="123">
  <si>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</si>
  <si>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</si>
  <si>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</si>
  <si>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</si>
  <si>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</si>
  <si>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</si>
  <si>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</si>
  <si>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</si>
  <si>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</si>
  <si>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</si>
  <si>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</si>
  <si>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</si>
  <si>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</si>
  <si>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</si>
  <si>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</si>
  <si>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</si>
  <si>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</si>
  <si>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</si>
  <si>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</si>
  <si>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</si>
  <si>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</si>
  <si>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</si>
  <si>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</si>
  <si>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</si>
  <si>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</si>
  <si>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</si>
  <si>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</si>
  <si>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</si>
  <si>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</si>
  <si>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</si>
  <si>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</si>
  <si>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</si>
  <si>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</si>
  <si>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</si>
  <si>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</si>
  <si>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</si>
  <si>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</si>
  <si>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</si>
  <si>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</si>
  <si>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</si>
  <si>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</si>
  <si>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</si>
  <si>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</si>
  <si>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</si>
  <si>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</si>
  <si>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</si>
  <si>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</si>
  <si>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</si>
  <si>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</si>
  <si>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</si>
  <si>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</si>
  <si>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</si>
  <si>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</si>
  <si>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</si>
  <si>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</si>
  <si>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</si>
  <si>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</si>
  <si>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</si>
  <si>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</si>
  <si>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</si>
  <si>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</si>
  <si>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</si>
  <si>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</si>
  <si>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</si>
  <si>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</si>
  <si>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</si>
  <si>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</si>
  <si>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</si>
  <si>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</si>
  <si>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</si>
  <si>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</si>
  <si>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</si>
  <si>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</si>
  <si>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</si>
  <si>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</si>
  <si>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</si>
  <si>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</si>
  <si>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</si>
  <si>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</si>
  <si>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</si>
  <si>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</si>
  <si>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</si>
  <si>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</si>
  <si>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</si>
  <si>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</si>
  <si>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</si>
  <si>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</si>
  <si>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</si>
  <si>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</si>
  <si>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</si>
  <si>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</si>
  <si>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</si>
  <si>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</si>
  <si>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</si>
  <si>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</si>
  <si>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</si>
  <si>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</si>
  <si>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</si>
  <si>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</si>
  <si>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</si>
  <si>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 xml:space="preserve">Total </t>
  </si>
  <si>
    <t>Ministerio de Trabajo</t>
  </si>
  <si>
    <t>Ana Patricia Fernández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</si>
  <si>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</si>
  <si>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</si>
  <si>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</si>
  <si>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</si>
  <si>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</si>
  <si>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</si>
  <si>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</si>
  <si>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Dr. Edward Guzmán P.</t>
  </si>
  <si>
    <t xml:space="preserve">Presupuesto Modificado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</si>
  <si>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</si>
  <si>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</si>
  <si>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</si>
  <si>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</si>
  <si>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 xml:space="preserve">Melissa Cabrera </t>
  </si>
  <si>
    <t>Año 2023</t>
  </si>
  <si>
    <t>Presupuesto Modificado Enero</t>
  </si>
  <si>
    <t>Ejecución de Gastos y Aplicaciones Financieras</t>
  </si>
  <si>
    <t>En RD$ Gasto Devengado</t>
  </si>
  <si>
    <t>Fecha de registro: hasta el 01 de Marzo 2023</t>
  </si>
  <si>
    <t>Fecha de imputación: hasta el 28 de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</si>
</sst>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vertical="center" wrapText="1"/>
    </xf>
    <xf numFmtId="39" fontId="1" fillId="4" borderId="0" xfId="0" applyNumberFormat="1" applyFont="1" applyFill="1" applyAlignment="1">
      <alignment vertical="center" wrapText="1"/>
    </xf>
    <xf numFmtId="39" fontId="1" fillId="5" borderId="0" xfId="0" applyNumberFormat="1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/>
    <xf numFmtId="4" fontId="0" fillId="0" borderId="0" xfId="0" applyNumberFormat="1"/>
    <xf numFmtId="0" fontId="1" fillId="0" borderId="0" xfId="0" applyFont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Alignment="1"/>
    <xf numFmtId="2" fontId="0" fillId="0" borderId="0" xfId="0" applyNumberForma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8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2" fontId="8" fillId="3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4" fontId="7" fillId="0" borderId="0" xfId="0" applyNumberFormat="1" applyFont="1"/>
    <xf numFmtId="0" fontId="8" fillId="0" borderId="0" xfId="0" applyFont="1"/>
    <xf numFmtId="0" fontId="8" fillId="2" borderId="5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43" fontId="7" fillId="0" borderId="0" xfId="1" applyFont="1"/>
    <xf numFmtId="0" fontId="7" fillId="0" borderId="0" xfId="0" applyFont="1" applyAlignment="1">
      <alignment horizontal="right"/>
    </xf>
    <xf numFmtId="2" fontId="7" fillId="0" borderId="0" xfId="0" applyNumberFormat="1" applyFont="1"/>
    <xf numFmtId="43" fontId="7" fillId="0" borderId="0" xfId="0" applyNumberFormat="1" applyFont="1"/>
    <xf numFmtId="164" fontId="7" fillId="0" borderId="0" xfId="0" applyNumberFormat="1" applyFont="1"/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wrapText="1"/>
    </xf>
    <xf numFmtId="3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4" fontId="10" fillId="0" borderId="0" xfId="0" applyNumberFormat="1" applyFont="1" applyAlignment="1">
      <alignment horizontal="center"/>
    </xf>
    <xf numFmtId="4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3" fontId="8" fillId="0" borderId="0" xfId="1" applyNumberFormat="1" applyFont="1" applyBorder="1" applyAlignment="1">
      <alignment horizontal="right" vertical="center" wrapText="1"/>
    </xf>
    <xf numFmtId="3" fontId="8" fillId="0" borderId="5" xfId="1" applyNumberFormat="1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3" fontId="8" fillId="0" borderId="8" xfId="1" applyNumberFormat="1" applyFont="1" applyBorder="1" applyAlignment="1">
      <alignment horizontal="right" vertical="center" wrapText="1"/>
    </xf>
    <xf numFmtId="3" fontId="8" fillId="0" borderId="9" xfId="1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 wrapText="1"/>
    </xf>
    <xf numFmtId="3" fontId="8" fillId="0" borderId="5" xfId="0" applyNumberFormat="1" applyFont="1" applyBorder="1" applyAlignment="1">
      <alignment horizontal="right" wrapText="1"/>
    </xf>
    <xf numFmtId="3" fontId="7" fillId="0" borderId="7" xfId="1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 wrapText="1"/>
    </xf>
    <xf numFmtId="3" fontId="7" fillId="0" borderId="5" xfId="0" applyNumberFormat="1" applyFont="1" applyBorder="1" applyAlignment="1">
      <alignment horizontal="right" wrapText="1"/>
    </xf>
    <xf numFmtId="3" fontId="8" fillId="0" borderId="6" xfId="0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 wrapText="1"/>
    </xf>
    <xf numFmtId="3" fontId="7" fillId="0" borderId="6" xfId="0" applyNumberFormat="1" applyFont="1" applyBorder="1" applyAlignment="1">
      <alignment horizontal="right"/>
    </xf>
    <xf numFmtId="3" fontId="8" fillId="2" borderId="6" xfId="0" applyNumberFormat="1" applyFont="1" applyFill="1" applyBorder="1" applyAlignment="1">
      <alignment horizontal="right" wrapText="1"/>
    </xf>
    <xf numFmtId="3" fontId="8" fillId="2" borderId="5" xfId="1" applyNumberFormat="1" applyFont="1" applyFill="1" applyBorder="1" applyAlignment="1">
      <alignment horizontal="right" wrapText="1"/>
    </xf>
    <xf numFmtId="3" fontId="8" fillId="2" borderId="5" xfId="0" applyNumberFormat="1" applyFont="1" applyFill="1" applyBorder="1" applyAlignment="1">
      <alignment horizontal="right" vertical="center" wrapText="1"/>
    </xf>
    <xf numFmtId="3" fontId="8" fillId="3" borderId="2" xfId="0" applyNumberFormat="1" applyFont="1" applyFill="1" applyBorder="1" applyAlignment="1">
      <alignment horizontal="right" wrapText="1"/>
    </xf>
    <xf numFmtId="3" fontId="8" fillId="5" borderId="0" xfId="1" applyNumberFormat="1" applyFont="1" applyFill="1" applyBorder="1" applyAlignment="1">
      <alignment horizontal="right" wrapText="1"/>
    </xf>
    <xf numFmtId="3" fontId="8" fillId="3" borderId="0" xfId="0" applyNumberFormat="1" applyFont="1" applyFill="1" applyBorder="1" applyAlignment="1">
      <alignment horizontal="right" wrapText="1"/>
    </xf>
    <xf numFmtId="4" fontId="7" fillId="0" borderId="5" xfId="0" applyNumberFormat="1" applyFont="1" applyBorder="1" applyAlignment="1">
      <alignment horizontal="right" wrapText="1"/>
    </xf>
    <xf numFmtId="4" fontId="8" fillId="0" borderId="8" xfId="0" applyNumberFormat="1" applyFont="1" applyBorder="1" applyAlignment="1">
      <alignment horizontal="right" vertical="center" wrapText="1"/>
    </xf>
    <xf numFmtId="4" fontId="8" fillId="0" borderId="8" xfId="1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wrapText="1"/>
    </xf>
    <xf numFmtId="4" fontId="7" fillId="0" borderId="5" xfId="1" applyNumberFormat="1" applyFont="1" applyBorder="1" applyAlignment="1">
      <alignment horizontal="right"/>
    </xf>
    <xf numFmtId="4" fontId="7" fillId="0" borderId="5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 wrapText="1"/>
    </xf>
    <xf numFmtId="4" fontId="7" fillId="0" borderId="6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/>
    </xf>
    <xf numFmtId="4" fontId="7" fillId="0" borderId="5" xfId="5" applyNumberFormat="1" applyFont="1" applyFill="1" applyBorder="1" applyAlignment="1">
      <alignment horizontal="right"/>
    </xf>
    <xf numFmtId="4" fontId="7" fillId="0" borderId="5" xfId="1" applyNumberFormat="1" applyFont="1" applyBorder="1" applyAlignment="1">
      <alignment horizontal="right" vertical="center"/>
    </xf>
    <xf numFmtId="4" fontId="8" fillId="0" borderId="5" xfId="0" applyNumberFormat="1" applyFont="1" applyBorder="1" applyAlignment="1">
      <alignment horizontal="right" vertical="center" wrapText="1"/>
    </xf>
    <xf numFmtId="4" fontId="7" fillId="4" borderId="6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164" fontId="1" fillId="0" borderId="0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3" xfId="0" applyFont="1" applyBorder="1" applyAlignment="1">
      <alignment horizontal="center"/>
    </xf>
  </cellXfs>
  <cellStyles count="6">
    <cellStyle name="Millares" xfId="1" builtinId="3"/>
    <cellStyle name="Millares 2" xfId="4"/>
    <cellStyle name="Moneda" xfId="5" builtin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3</xdr:row>
      <xdr:rowOff>234389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990600</xdr:colOff>
      <xdr:row>0</xdr:row>
      <xdr:rowOff>76200</xdr:rowOff>
    </xdr:from>
    <xdr:to>
      <xdr:col>16</xdr:col>
      <xdr:colOff>55246</xdr:colOff>
      <xdr:row>4</xdr:row>
      <xdr:rowOff>213360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8180" y="76200"/>
          <a:ext cx="990601" cy="9296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0</xdr:row>
      <xdr:rowOff>9525</xdr:rowOff>
    </xdr:from>
    <xdr:to>
      <xdr:col>4</xdr:col>
      <xdr:colOff>283846</xdr:colOff>
      <xdr:row>4</xdr:row>
      <xdr:rowOff>146685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425" y="9525"/>
          <a:ext cx="960121" cy="937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topLeftCell="A73" zoomScaleNormal="100" workbookViewId="0">
      <selection activeCell="C19" sqref="C19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3" width="17.85546875" customWidth="1"/>
    <col min="4" max="4" width="13.140625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123" t="s">
        <v>101</v>
      </c>
      <c r="B1" s="123"/>
      <c r="C1" s="123"/>
      <c r="E1" s="9" t="s">
        <v>38</v>
      </c>
    </row>
    <row r="2" spans="1:6" ht="18.75" x14ac:dyDescent="0.25">
      <c r="A2" s="123" t="s">
        <v>108</v>
      </c>
      <c r="B2" s="123"/>
      <c r="C2" s="123"/>
      <c r="E2" s="15" t="s">
        <v>97</v>
      </c>
    </row>
    <row r="3" spans="1:6" ht="18.75" x14ac:dyDescent="0.25">
      <c r="A3" s="123" t="s">
        <v>117</v>
      </c>
      <c r="B3" s="123"/>
      <c r="C3" s="123"/>
      <c r="E3" s="15" t="s">
        <v>98</v>
      </c>
    </row>
    <row r="4" spans="1:6" ht="18.75" x14ac:dyDescent="0.3">
      <c r="A4" s="124" t="s">
        <v>99</v>
      </c>
      <c r="B4" s="124"/>
      <c r="C4" s="124"/>
      <c r="E4" s="9" t="s">
        <v>93</v>
      </c>
    </row>
    <row r="5" spans="1:6" x14ac:dyDescent="0.25">
      <c r="A5" s="120" t="s">
        <v>36</v>
      </c>
      <c r="B5" s="120"/>
      <c r="C5" s="120"/>
      <c r="E5" s="15" t="s">
        <v>95</v>
      </c>
    </row>
    <row r="6" spans="1:6" x14ac:dyDescent="0.25">
      <c r="E6" s="15" t="s">
        <v>96</v>
      </c>
    </row>
    <row r="7" spans="1:6" ht="31.5" x14ac:dyDescent="0.25">
      <c r="A7" s="13" t="s">
        <v>0</v>
      </c>
      <c r="B7" s="14" t="s">
        <v>37</v>
      </c>
      <c r="C7" s="14" t="s">
        <v>111</v>
      </c>
    </row>
    <row r="8" spans="1:6" x14ac:dyDescent="0.25">
      <c r="A8" s="1" t="s">
        <v>1</v>
      </c>
      <c r="B8" s="16">
        <f>B9+B15+B25+B35+B43+B51+B61+B66+B69</f>
        <v>335288000</v>
      </c>
      <c r="C8" s="28">
        <f>C9+C15+C25+C35+C43+C51+C61+C66+C69</f>
        <v>0</v>
      </c>
      <c r="E8" s="18"/>
      <c r="F8" s="20"/>
    </row>
    <row r="9" spans="1:6" x14ac:dyDescent="0.25">
      <c r="A9" s="3" t="s">
        <v>2</v>
      </c>
      <c r="B9" s="17">
        <f>B10+B11+B12+B13+B14</f>
        <v>244840000</v>
      </c>
      <c r="C9" s="28">
        <f>C10+C11+C12+C13+C14</f>
        <v>0</v>
      </c>
      <c r="E9" s="20"/>
    </row>
    <row r="10" spans="1:6" x14ac:dyDescent="0.25">
      <c r="A10" s="8" t="s">
        <v>3</v>
      </c>
      <c r="B10" s="29">
        <v>175419179</v>
      </c>
      <c r="C10" s="27">
        <v>0</v>
      </c>
      <c r="E10" s="18"/>
    </row>
    <row r="11" spans="1:6" x14ac:dyDescent="0.25">
      <c r="A11" s="8" t="s">
        <v>4</v>
      </c>
      <c r="B11" s="29">
        <v>35256000</v>
      </c>
      <c r="C11" s="27">
        <v>0</v>
      </c>
      <c r="E11" s="20"/>
    </row>
    <row r="12" spans="1:6" x14ac:dyDescent="0.25">
      <c r="A12" s="8" t="s">
        <v>39</v>
      </c>
      <c r="B12" s="29">
        <v>10000000</v>
      </c>
      <c r="C12" s="27">
        <v>0</v>
      </c>
      <c r="D12" s="18"/>
    </row>
    <row r="13" spans="1:6" x14ac:dyDescent="0.25">
      <c r="A13" s="8" t="s">
        <v>5</v>
      </c>
      <c r="B13" s="29">
        <v>600000</v>
      </c>
      <c r="C13" s="27">
        <v>0</v>
      </c>
    </row>
    <row r="14" spans="1:6" x14ac:dyDescent="0.25">
      <c r="A14" s="8" t="s">
        <v>6</v>
      </c>
      <c r="B14" s="29">
        <v>23564821</v>
      </c>
      <c r="C14" s="27">
        <v>0</v>
      </c>
    </row>
    <row r="15" spans="1:6" x14ac:dyDescent="0.25">
      <c r="A15" s="3" t="s">
        <v>7</v>
      </c>
      <c r="B15" s="4">
        <f>B16+B17+B18+B19+B20+B21+B22+B23+B24</f>
        <v>73781000</v>
      </c>
      <c r="C15" s="28">
        <f>C16+C17+C18+C19+C20+C21+C22+C23+C24</f>
        <v>0</v>
      </c>
    </row>
    <row r="16" spans="1:6" x14ac:dyDescent="0.25">
      <c r="A16" s="8" t="s">
        <v>8</v>
      </c>
      <c r="B16" s="29">
        <v>10960000</v>
      </c>
      <c r="C16" s="27">
        <v>0</v>
      </c>
    </row>
    <row r="17" spans="1:7" x14ac:dyDescent="0.25">
      <c r="A17" s="8" t="s">
        <v>9</v>
      </c>
      <c r="B17" s="29">
        <v>3180000</v>
      </c>
      <c r="C17" s="27">
        <v>0</v>
      </c>
    </row>
    <row r="18" spans="1:7" x14ac:dyDescent="0.25">
      <c r="A18" s="8" t="s">
        <v>10</v>
      </c>
      <c r="B18" s="29">
        <v>500000</v>
      </c>
      <c r="C18" s="27">
        <v>0</v>
      </c>
    </row>
    <row r="19" spans="1:7" ht="18" customHeight="1" x14ac:dyDescent="0.25">
      <c r="A19" s="8" t="s">
        <v>11</v>
      </c>
      <c r="B19" s="29">
        <v>300000</v>
      </c>
      <c r="C19" s="27">
        <v>0</v>
      </c>
    </row>
    <row r="20" spans="1:7" x14ac:dyDescent="0.25">
      <c r="A20" s="8" t="s">
        <v>12</v>
      </c>
      <c r="B20" s="29">
        <v>13010000</v>
      </c>
      <c r="C20" s="27">
        <v>0</v>
      </c>
      <c r="G20" s="36"/>
    </row>
    <row r="21" spans="1:7" x14ac:dyDescent="0.25">
      <c r="A21" s="8" t="s">
        <v>13</v>
      </c>
      <c r="B21" s="29">
        <v>5752000</v>
      </c>
      <c r="C21" s="27">
        <v>0</v>
      </c>
    </row>
    <row r="22" spans="1:7" x14ac:dyDescent="0.25">
      <c r="A22" s="8" t="s">
        <v>14</v>
      </c>
      <c r="B22" s="29">
        <v>4365000</v>
      </c>
      <c r="C22" s="27">
        <v>0</v>
      </c>
      <c r="G22" s="36"/>
    </row>
    <row r="23" spans="1:7" x14ac:dyDescent="0.25">
      <c r="A23" s="8" t="s">
        <v>15</v>
      </c>
      <c r="B23" s="29">
        <v>30489000</v>
      </c>
      <c r="C23" s="27">
        <v>0</v>
      </c>
    </row>
    <row r="24" spans="1:7" x14ac:dyDescent="0.25">
      <c r="A24" s="8" t="s">
        <v>40</v>
      </c>
      <c r="B24" s="29">
        <v>5225000</v>
      </c>
      <c r="C24" s="27">
        <v>0</v>
      </c>
      <c r="G24" s="36"/>
    </row>
    <row r="25" spans="1:7" x14ac:dyDescent="0.25">
      <c r="A25" s="3" t="s">
        <v>16</v>
      </c>
      <c r="B25" s="4">
        <f>B26+B27+B28+B29+B30+B31+B32+B33+B34</f>
        <v>14267000</v>
      </c>
      <c r="C25" s="28">
        <f>C26+C27+C28+C29+C30+C31+C32+C33+C34</f>
        <v>0</v>
      </c>
    </row>
    <row r="26" spans="1:7" x14ac:dyDescent="0.25">
      <c r="A26" s="8" t="s">
        <v>17</v>
      </c>
      <c r="B26" s="29">
        <v>750000</v>
      </c>
      <c r="C26" s="27">
        <v>0</v>
      </c>
    </row>
    <row r="27" spans="1:7" x14ac:dyDescent="0.25">
      <c r="A27" s="8" t="s">
        <v>18</v>
      </c>
      <c r="B27" s="29">
        <v>350000</v>
      </c>
      <c r="C27" s="27">
        <v>0</v>
      </c>
    </row>
    <row r="28" spans="1:7" x14ac:dyDescent="0.25">
      <c r="A28" s="8" t="s">
        <v>19</v>
      </c>
      <c r="B28" s="29">
        <v>600000</v>
      </c>
      <c r="C28" s="27">
        <v>0</v>
      </c>
    </row>
    <row r="29" spans="1:7" x14ac:dyDescent="0.25">
      <c r="A29" s="8" t="s">
        <v>20</v>
      </c>
      <c r="B29" s="29">
        <v>30000</v>
      </c>
      <c r="C29" s="27">
        <v>0</v>
      </c>
    </row>
    <row r="30" spans="1:7" x14ac:dyDescent="0.25">
      <c r="A30" s="8" t="s">
        <v>21</v>
      </c>
      <c r="B30" s="29">
        <v>300000</v>
      </c>
      <c r="C30" s="27">
        <v>0</v>
      </c>
    </row>
    <row r="31" spans="1:7" x14ac:dyDescent="0.25">
      <c r="A31" s="8" t="s">
        <v>22</v>
      </c>
      <c r="B31" s="27">
        <v>20000</v>
      </c>
      <c r="C31" s="27">
        <v>0</v>
      </c>
    </row>
    <row r="32" spans="1:7" x14ac:dyDescent="0.25">
      <c r="A32" s="8" t="s">
        <v>23</v>
      </c>
      <c r="B32" s="29">
        <v>8550000</v>
      </c>
      <c r="C32" s="27">
        <v>0</v>
      </c>
    </row>
    <row r="33" spans="1:3" x14ac:dyDescent="0.25">
      <c r="A33" s="8" t="s">
        <v>41</v>
      </c>
      <c r="B33" s="27">
        <v>0</v>
      </c>
      <c r="C33" s="27">
        <v>0</v>
      </c>
    </row>
    <row r="34" spans="1:3" x14ac:dyDescent="0.25">
      <c r="A34" s="8" t="s">
        <v>24</v>
      </c>
      <c r="B34" s="29">
        <v>3667000</v>
      </c>
      <c r="C34" s="27">
        <v>0</v>
      </c>
    </row>
    <row r="35" spans="1:3" x14ac:dyDescent="0.25">
      <c r="A35" s="3" t="s">
        <v>25</v>
      </c>
      <c r="B35" s="4">
        <f>B36+B37+B38+B39+B40+B41+B42</f>
        <v>1900000</v>
      </c>
      <c r="C35" s="28">
        <v>0</v>
      </c>
    </row>
    <row r="36" spans="1:3" x14ac:dyDescent="0.25">
      <c r="A36" s="8" t="s">
        <v>26</v>
      </c>
      <c r="B36" s="29">
        <v>200000</v>
      </c>
      <c r="C36" s="27">
        <v>0</v>
      </c>
    </row>
    <row r="37" spans="1:3" x14ac:dyDescent="0.25">
      <c r="A37" s="8" t="s">
        <v>42</v>
      </c>
      <c r="B37" s="27">
        <v>0</v>
      </c>
      <c r="C37" s="27">
        <v>0</v>
      </c>
    </row>
    <row r="38" spans="1:3" x14ac:dyDescent="0.25">
      <c r="A38" s="8" t="s">
        <v>43</v>
      </c>
      <c r="B38" s="27">
        <v>0</v>
      </c>
      <c r="C38" s="27">
        <v>0</v>
      </c>
    </row>
    <row r="39" spans="1:3" x14ac:dyDescent="0.25">
      <c r="A39" s="8" t="s">
        <v>44</v>
      </c>
      <c r="B39" s="27">
        <v>0</v>
      </c>
      <c r="C39" s="27">
        <v>0</v>
      </c>
    </row>
    <row r="40" spans="1:3" x14ac:dyDescent="0.25">
      <c r="A40" s="8" t="s">
        <v>45</v>
      </c>
      <c r="B40" s="27">
        <v>0</v>
      </c>
      <c r="C40" s="27">
        <v>0</v>
      </c>
    </row>
    <row r="41" spans="1:3" x14ac:dyDescent="0.25">
      <c r="A41" s="8" t="s">
        <v>27</v>
      </c>
      <c r="B41" s="27">
        <v>1700000</v>
      </c>
      <c r="C41" s="27">
        <v>0</v>
      </c>
    </row>
    <row r="42" spans="1:3" x14ac:dyDescent="0.25">
      <c r="A42" s="8" t="s">
        <v>46</v>
      </c>
      <c r="B42" s="27">
        <v>0</v>
      </c>
      <c r="C42" s="27">
        <v>0</v>
      </c>
    </row>
    <row r="43" spans="1:3" x14ac:dyDescent="0.25">
      <c r="A43" s="3" t="s">
        <v>47</v>
      </c>
      <c r="B43" s="28">
        <f>SUM(B44:B50)</f>
        <v>0</v>
      </c>
      <c r="C43" s="28">
        <f>SUM(C44:C50)</f>
        <v>0</v>
      </c>
    </row>
    <row r="44" spans="1:3" x14ac:dyDescent="0.25">
      <c r="A44" s="8" t="s">
        <v>48</v>
      </c>
      <c r="B44" s="27">
        <v>0</v>
      </c>
      <c r="C44" s="27">
        <v>0</v>
      </c>
    </row>
    <row r="45" spans="1:3" x14ac:dyDescent="0.25">
      <c r="A45" s="8" t="s">
        <v>49</v>
      </c>
      <c r="B45" s="27">
        <v>0</v>
      </c>
      <c r="C45" s="27">
        <v>0</v>
      </c>
    </row>
    <row r="46" spans="1:3" x14ac:dyDescent="0.25">
      <c r="A46" s="8" t="s">
        <v>50</v>
      </c>
      <c r="B46" s="27">
        <v>0</v>
      </c>
      <c r="C46" s="27">
        <v>0</v>
      </c>
    </row>
    <row r="47" spans="1:3" x14ac:dyDescent="0.25">
      <c r="A47" s="8" t="s">
        <v>51</v>
      </c>
      <c r="B47" s="27">
        <v>0</v>
      </c>
      <c r="C47" s="27">
        <v>0</v>
      </c>
    </row>
    <row r="48" spans="1:3" x14ac:dyDescent="0.25">
      <c r="A48" s="8" t="s">
        <v>52</v>
      </c>
      <c r="B48" s="27">
        <v>0</v>
      </c>
      <c r="C48" s="27">
        <v>0</v>
      </c>
    </row>
    <row r="49" spans="1:3" x14ac:dyDescent="0.25">
      <c r="A49" s="8" t="s">
        <v>53</v>
      </c>
      <c r="B49" s="27">
        <v>0</v>
      </c>
      <c r="C49" s="27">
        <v>0</v>
      </c>
    </row>
    <row r="50" spans="1:3" x14ac:dyDescent="0.25">
      <c r="A50" s="8" t="s">
        <v>54</v>
      </c>
      <c r="B50" s="27">
        <v>0</v>
      </c>
      <c r="C50" s="27">
        <v>0</v>
      </c>
    </row>
    <row r="51" spans="1:3" x14ac:dyDescent="0.25">
      <c r="A51" s="3" t="s">
        <v>28</v>
      </c>
      <c r="B51" s="4">
        <f>B52+B53+B54+B55+B56+B57+B58+B59+B60</f>
        <v>500000</v>
      </c>
      <c r="C51" s="28">
        <f>C52+C53+C54+C55+C56+C57+C58+C59+C60</f>
        <v>0</v>
      </c>
    </row>
    <row r="52" spans="1:3" x14ac:dyDescent="0.25">
      <c r="A52" s="8" t="s">
        <v>29</v>
      </c>
      <c r="B52" s="29">
        <v>400000</v>
      </c>
      <c r="C52" s="27">
        <v>0</v>
      </c>
    </row>
    <row r="53" spans="1:3" x14ac:dyDescent="0.25">
      <c r="A53" s="8" t="s">
        <v>30</v>
      </c>
      <c r="B53" s="27">
        <v>0</v>
      </c>
      <c r="C53" s="27">
        <v>0</v>
      </c>
    </row>
    <row r="54" spans="1:3" x14ac:dyDescent="0.25">
      <c r="A54" s="8" t="s">
        <v>31</v>
      </c>
      <c r="B54" s="27">
        <v>0</v>
      </c>
      <c r="C54" s="27">
        <v>0</v>
      </c>
    </row>
    <row r="55" spans="1:3" x14ac:dyDescent="0.25">
      <c r="A55" s="8" t="s">
        <v>32</v>
      </c>
      <c r="B55" s="27">
        <v>0</v>
      </c>
      <c r="C55" s="27">
        <v>0</v>
      </c>
    </row>
    <row r="56" spans="1:3" x14ac:dyDescent="0.25">
      <c r="A56" s="8" t="s">
        <v>33</v>
      </c>
      <c r="B56" s="29">
        <v>100000</v>
      </c>
      <c r="C56" s="27">
        <v>0</v>
      </c>
    </row>
    <row r="57" spans="1:3" x14ac:dyDescent="0.25">
      <c r="A57" s="8" t="s">
        <v>55</v>
      </c>
      <c r="B57" s="27">
        <v>0</v>
      </c>
      <c r="C57" s="27">
        <v>0</v>
      </c>
    </row>
    <row r="58" spans="1:3" x14ac:dyDescent="0.25">
      <c r="A58" s="8" t="s">
        <v>56</v>
      </c>
      <c r="B58" s="27">
        <v>0</v>
      </c>
      <c r="C58" s="27">
        <v>0</v>
      </c>
    </row>
    <row r="59" spans="1:3" x14ac:dyDescent="0.25">
      <c r="A59" s="8" t="s">
        <v>34</v>
      </c>
      <c r="B59" s="27">
        <v>0</v>
      </c>
      <c r="C59" s="27">
        <v>0</v>
      </c>
    </row>
    <row r="60" spans="1:3" x14ac:dyDescent="0.25">
      <c r="A60" s="8" t="s">
        <v>57</v>
      </c>
      <c r="B60" s="27">
        <v>0</v>
      </c>
      <c r="C60" s="27">
        <v>0</v>
      </c>
    </row>
    <row r="61" spans="1:3" x14ac:dyDescent="0.25">
      <c r="A61" s="3" t="s">
        <v>58</v>
      </c>
      <c r="B61" s="28">
        <f>B62+B63+B65+B64</f>
        <v>0</v>
      </c>
      <c r="C61" s="28">
        <f>C62+C63+C65+C64</f>
        <v>0</v>
      </c>
    </row>
    <row r="62" spans="1:3" x14ac:dyDescent="0.25">
      <c r="A62" s="8" t="s">
        <v>59</v>
      </c>
      <c r="B62" s="27">
        <v>0</v>
      </c>
      <c r="C62" s="27">
        <v>0</v>
      </c>
    </row>
    <row r="63" spans="1:3" x14ac:dyDescent="0.25">
      <c r="A63" s="8" t="s">
        <v>60</v>
      </c>
      <c r="B63" s="27">
        <v>0</v>
      </c>
      <c r="C63" s="27">
        <v>0</v>
      </c>
    </row>
    <row r="64" spans="1:3" x14ac:dyDescent="0.25">
      <c r="A64" s="8" t="s">
        <v>61</v>
      </c>
      <c r="B64" s="27">
        <v>0</v>
      </c>
      <c r="C64" s="27">
        <v>0</v>
      </c>
    </row>
    <row r="65" spans="1:4" x14ac:dyDescent="0.25">
      <c r="A65" s="8" t="s">
        <v>62</v>
      </c>
      <c r="B65" s="27">
        <v>0</v>
      </c>
      <c r="C65" s="27">
        <v>0</v>
      </c>
    </row>
    <row r="66" spans="1:4" x14ac:dyDescent="0.25">
      <c r="A66" s="3" t="s">
        <v>63</v>
      </c>
      <c r="B66" s="28">
        <f>B67+B68+B69+B70+B71+B72</f>
        <v>0</v>
      </c>
      <c r="C66" s="28">
        <f>C67+C68+C69+C70+C71+C72</f>
        <v>0</v>
      </c>
      <c r="D66" s="4"/>
    </row>
    <row r="67" spans="1:4" x14ac:dyDescent="0.25">
      <c r="A67" s="8" t="s">
        <v>64</v>
      </c>
      <c r="B67" s="27">
        <v>0</v>
      </c>
      <c r="C67" s="27">
        <v>0</v>
      </c>
    </row>
    <row r="68" spans="1:4" x14ac:dyDescent="0.25">
      <c r="A68" s="8" t="s">
        <v>65</v>
      </c>
      <c r="B68" s="27">
        <v>0</v>
      </c>
      <c r="C68" s="27">
        <v>0</v>
      </c>
    </row>
    <row r="69" spans="1:4" x14ac:dyDescent="0.25">
      <c r="A69" s="3" t="s">
        <v>66</v>
      </c>
      <c r="B69" s="28">
        <f>B72+B71+B70</f>
        <v>0</v>
      </c>
      <c r="C69" s="27">
        <v>0</v>
      </c>
    </row>
    <row r="70" spans="1:4" x14ac:dyDescent="0.25">
      <c r="A70" s="8" t="s">
        <v>67</v>
      </c>
      <c r="B70" s="27">
        <v>0</v>
      </c>
      <c r="C70" s="27">
        <v>0</v>
      </c>
    </row>
    <row r="71" spans="1:4" x14ac:dyDescent="0.25">
      <c r="A71" s="8" t="s">
        <v>68</v>
      </c>
      <c r="B71" s="27">
        <v>0</v>
      </c>
      <c r="C71" s="27">
        <v>0</v>
      </c>
    </row>
    <row r="72" spans="1:4" x14ac:dyDescent="0.25">
      <c r="A72" s="8" t="s">
        <v>69</v>
      </c>
      <c r="B72" s="27">
        <v>0</v>
      </c>
      <c r="C72" s="27">
        <v>0</v>
      </c>
    </row>
    <row r="73" spans="1:4" x14ac:dyDescent="0.25">
      <c r="A73" s="10" t="s">
        <v>35</v>
      </c>
      <c r="B73" s="7">
        <f>B8</f>
        <v>335288000</v>
      </c>
      <c r="C73" s="30">
        <f>C8</f>
        <v>0</v>
      </c>
    </row>
    <row r="74" spans="1:4" x14ac:dyDescent="0.25">
      <c r="A74" s="5"/>
      <c r="B74" s="6"/>
    </row>
    <row r="75" spans="1:4" x14ac:dyDescent="0.25">
      <c r="A75" s="1" t="s">
        <v>70</v>
      </c>
      <c r="B75" s="2"/>
    </row>
    <row r="76" spans="1:4" x14ac:dyDescent="0.25">
      <c r="A76" s="3" t="s">
        <v>71</v>
      </c>
      <c r="B76" s="27">
        <v>0</v>
      </c>
      <c r="C76" s="27">
        <v>0</v>
      </c>
    </row>
    <row r="77" spans="1:4" x14ac:dyDescent="0.25">
      <c r="A77" s="8" t="s">
        <v>72</v>
      </c>
      <c r="B77" s="27">
        <v>0</v>
      </c>
      <c r="C77" s="27">
        <v>0</v>
      </c>
    </row>
    <row r="78" spans="1:4" x14ac:dyDescent="0.25">
      <c r="A78" s="8" t="s">
        <v>73</v>
      </c>
      <c r="B78" s="27">
        <v>0</v>
      </c>
      <c r="C78" s="27">
        <v>0</v>
      </c>
    </row>
    <row r="79" spans="1:4" x14ac:dyDescent="0.25">
      <c r="A79" s="3" t="s">
        <v>74</v>
      </c>
      <c r="B79" s="27">
        <v>0</v>
      </c>
      <c r="C79" s="27">
        <v>0</v>
      </c>
    </row>
    <row r="80" spans="1:4" x14ac:dyDescent="0.25">
      <c r="A80" s="8" t="s">
        <v>75</v>
      </c>
      <c r="B80" s="27">
        <v>0</v>
      </c>
      <c r="C80" s="27">
        <v>0</v>
      </c>
    </row>
    <row r="81" spans="1:11" x14ac:dyDescent="0.25">
      <c r="A81" s="8" t="s">
        <v>76</v>
      </c>
      <c r="B81" s="27">
        <v>0</v>
      </c>
      <c r="C81" s="27">
        <v>0</v>
      </c>
    </row>
    <row r="82" spans="1:11" x14ac:dyDescent="0.25">
      <c r="A82" s="3" t="s">
        <v>77</v>
      </c>
      <c r="B82" s="27">
        <v>0</v>
      </c>
      <c r="C82" s="27">
        <v>0</v>
      </c>
    </row>
    <row r="83" spans="1:11" x14ac:dyDescent="0.25">
      <c r="A83" s="8" t="s">
        <v>78</v>
      </c>
      <c r="B83" s="27">
        <v>0</v>
      </c>
      <c r="C83" s="27">
        <v>0</v>
      </c>
    </row>
    <row r="84" spans="1:11" x14ac:dyDescent="0.25">
      <c r="A84" s="10" t="s">
        <v>79</v>
      </c>
      <c r="B84" s="30">
        <f>SUM(B76:B83)</f>
        <v>0</v>
      </c>
      <c r="C84" s="30">
        <f>SUM(C76:C83)</f>
        <v>0</v>
      </c>
    </row>
    <row r="86" spans="1:11" ht="15.75" x14ac:dyDescent="0.25">
      <c r="A86" s="11" t="s">
        <v>80</v>
      </c>
      <c r="B86" s="12">
        <f>B73+B84</f>
        <v>335288000</v>
      </c>
      <c r="C86" s="31">
        <f>C73+C84</f>
        <v>0</v>
      </c>
    </row>
    <row r="87" spans="1:11" x14ac:dyDescent="0.25">
      <c r="A87" s="23" t="s">
        <v>115</v>
      </c>
      <c r="B87" s="18"/>
      <c r="D87" s="20"/>
    </row>
    <row r="88" spans="1:11" x14ac:dyDescent="0.25">
      <c r="A88" s="32" t="s">
        <v>112</v>
      </c>
      <c r="B88" s="18"/>
      <c r="D88" s="20"/>
    </row>
    <row r="89" spans="1:11" ht="30" x14ac:dyDescent="0.25">
      <c r="A89" s="33" t="s">
        <v>113</v>
      </c>
      <c r="B89" s="18"/>
      <c r="D89" s="20"/>
    </row>
    <row r="90" spans="1:11" ht="60" x14ac:dyDescent="0.25">
      <c r="A90" s="34" t="s">
        <v>114</v>
      </c>
      <c r="B90" s="18"/>
      <c r="D90" s="20"/>
    </row>
    <row r="91" spans="1:11" x14ac:dyDescent="0.25">
      <c r="B91" s="18"/>
    </row>
    <row r="92" spans="1:11" ht="14.25" customHeight="1" x14ac:dyDescent="0.25">
      <c r="B92" s="20"/>
    </row>
    <row r="93" spans="1:11" x14ac:dyDescent="0.25">
      <c r="A93" s="23" t="s">
        <v>106</v>
      </c>
      <c r="B93" s="22"/>
      <c r="C93" s="22"/>
      <c r="G93" s="23"/>
      <c r="H93" s="23"/>
      <c r="I93" s="23"/>
      <c r="J93" s="23"/>
      <c r="K93" s="23"/>
    </row>
    <row r="94" spans="1:11" x14ac:dyDescent="0.25">
      <c r="A94" s="26" t="s">
        <v>102</v>
      </c>
      <c r="B94" s="119" t="s">
        <v>116</v>
      </c>
      <c r="C94" s="119"/>
      <c r="G94" s="24"/>
      <c r="H94" s="25"/>
      <c r="I94" s="25"/>
      <c r="J94" s="25"/>
      <c r="K94" s="23"/>
    </row>
    <row r="95" spans="1:11" x14ac:dyDescent="0.25">
      <c r="A95" s="15" t="s">
        <v>103</v>
      </c>
      <c r="B95" s="120" t="s">
        <v>104</v>
      </c>
      <c r="C95" s="120"/>
      <c r="G95" s="21"/>
      <c r="H95" s="21"/>
      <c r="I95" s="21"/>
      <c r="J95" s="21"/>
    </row>
    <row r="96" spans="1:11" x14ac:dyDescent="0.25">
      <c r="A96" s="24"/>
      <c r="B96" s="23"/>
      <c r="C96" s="18"/>
      <c r="E96" s="21"/>
      <c r="F96" s="21"/>
      <c r="G96" s="21"/>
      <c r="H96" s="21"/>
      <c r="I96" s="21"/>
      <c r="J96" s="21"/>
    </row>
    <row r="97" spans="1:10" x14ac:dyDescent="0.25">
      <c r="A97" s="24"/>
      <c r="B97" s="23"/>
      <c r="E97" s="21"/>
      <c r="F97" s="21"/>
      <c r="G97" s="21"/>
      <c r="H97" s="21"/>
      <c r="I97" s="21"/>
      <c r="J97" s="21"/>
    </row>
    <row r="98" spans="1:10" x14ac:dyDescent="0.25">
      <c r="A98" s="24" t="s">
        <v>107</v>
      </c>
      <c r="B98" s="23"/>
      <c r="E98" s="21"/>
      <c r="F98" s="21"/>
      <c r="G98" s="21"/>
      <c r="H98" s="21"/>
      <c r="I98" s="21"/>
      <c r="J98" s="21"/>
    </row>
    <row r="99" spans="1:10" x14ac:dyDescent="0.25">
      <c r="A99" s="121" t="s">
        <v>110</v>
      </c>
      <c r="B99" s="121"/>
      <c r="E99" s="21"/>
      <c r="F99" s="21"/>
      <c r="G99" s="21"/>
      <c r="H99" s="21"/>
      <c r="I99" s="21"/>
      <c r="J99" s="21"/>
    </row>
    <row r="100" spans="1:10" x14ac:dyDescent="0.25">
      <c r="A100" s="122" t="s">
        <v>105</v>
      </c>
      <c r="B100" s="122"/>
      <c r="C100" s="23"/>
      <c r="D100" s="23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tabSelected="1" zoomScaleNormal="100" workbookViewId="0">
      <pane xSplit="2" ySplit="6" topLeftCell="C7" activePane="bottomRight" state="frozen"/>
      <selection activeCell="O53" sqref="O53"/>
      <selection pane="topRight" activeCell="O53" sqref="O53"/>
      <selection pane="bottomLeft" activeCell="O53" sqref="O53"/>
      <selection pane="bottomRight" activeCell="B94" sqref="B94"/>
    </sheetView>
  </sheetViews>
  <sheetFormatPr baseColWidth="10" defaultColWidth="9.140625" defaultRowHeight="15" x14ac:dyDescent="0.25"/>
  <cols>
    <col min="1" max="1" width="1.140625" style="35" customWidth="1"/>
    <col min="2" max="2" width="71.28515625" style="35" customWidth="1"/>
    <col min="3" max="3" width="15.140625" style="35" customWidth="1"/>
    <col min="4" max="4" width="19.28515625" style="35" bestFit="1" customWidth="1"/>
    <col min="5" max="5" width="14.5703125" style="35" customWidth="1"/>
    <col min="6" max="6" width="13.5703125" style="40" customWidth="1"/>
    <col min="7" max="7" width="14.85546875" style="35" hidden="1" customWidth="1"/>
    <col min="8" max="8" width="13.140625" style="35" hidden="1" customWidth="1"/>
    <col min="9" max="10" width="11.5703125" style="35" hidden="1" customWidth="1"/>
    <col min="11" max="11" width="11.85546875" style="35" hidden="1" customWidth="1"/>
    <col min="12" max="12" width="12.140625" style="35" hidden="1" customWidth="1"/>
    <col min="13" max="13" width="14.140625" style="35" hidden="1" customWidth="1"/>
    <col min="14" max="14" width="13.85546875" style="35" hidden="1" customWidth="1"/>
    <col min="15" max="16" width="13.140625" style="35" hidden="1" customWidth="1"/>
    <col min="17" max="17" width="12.5703125" style="43" bestFit="1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7"/>
      <c r="B1" s="125" t="s">
        <v>101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S1" s="15" t="s">
        <v>94</v>
      </c>
    </row>
    <row r="2" spans="1:30" ht="15.75" x14ac:dyDescent="0.25">
      <c r="A2" s="47"/>
      <c r="B2" s="126" t="s">
        <v>108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S2" s="15"/>
    </row>
    <row r="3" spans="1:30" ht="15.75" x14ac:dyDescent="0.25">
      <c r="A3" s="47"/>
      <c r="B3" s="126" t="s">
        <v>117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S3" s="46"/>
    </row>
    <row r="4" spans="1:30" ht="15.75" x14ac:dyDescent="0.25">
      <c r="A4" s="47"/>
      <c r="B4" s="125" t="s">
        <v>119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S4" s="46"/>
    </row>
    <row r="5" spans="1:30" ht="42.6" customHeight="1" x14ac:dyDescent="0.25">
      <c r="A5" s="47"/>
      <c r="B5" s="49"/>
      <c r="C5" s="49"/>
      <c r="D5" s="49"/>
      <c r="E5" s="127" t="s">
        <v>120</v>
      </c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71"/>
      <c r="Q5" s="49"/>
      <c r="S5" s="46"/>
    </row>
    <row r="6" spans="1:30" ht="25.5" x14ac:dyDescent="0.25">
      <c r="A6" s="47"/>
      <c r="B6" s="50" t="s">
        <v>0</v>
      </c>
      <c r="C6" s="51" t="s">
        <v>37</v>
      </c>
      <c r="D6" s="52" t="s">
        <v>118</v>
      </c>
      <c r="E6" s="51" t="s">
        <v>81</v>
      </c>
      <c r="F6" s="51" t="s">
        <v>82</v>
      </c>
      <c r="G6" s="51" t="s">
        <v>83</v>
      </c>
      <c r="H6" s="51" t="s">
        <v>84</v>
      </c>
      <c r="I6" s="51" t="s">
        <v>85</v>
      </c>
      <c r="J6" s="51" t="s">
        <v>86</v>
      </c>
      <c r="K6" s="51" t="s">
        <v>87</v>
      </c>
      <c r="L6" s="51" t="s">
        <v>88</v>
      </c>
      <c r="M6" s="51" t="s">
        <v>89</v>
      </c>
      <c r="N6" s="51" t="s">
        <v>90</v>
      </c>
      <c r="O6" s="51" t="s">
        <v>91</v>
      </c>
      <c r="P6" s="51" t="s">
        <v>92</v>
      </c>
      <c r="Q6" s="53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7"/>
      <c r="B7" s="54" t="s">
        <v>1</v>
      </c>
      <c r="C7" s="78">
        <f t="shared" ref="C7:Q7" si="0">C8+C14+C24+C34+C42+C50+C60+C65+C68</f>
        <v>335288000</v>
      </c>
      <c r="D7" s="79">
        <f t="shared" si="0"/>
        <v>335288000</v>
      </c>
      <c r="E7" s="80">
        <f t="shared" si="0"/>
        <v>20245549.07</v>
      </c>
      <c r="F7" s="101">
        <f t="shared" si="0"/>
        <v>23978356.990000002</v>
      </c>
      <c r="G7" s="102">
        <f t="shared" si="0"/>
        <v>0</v>
      </c>
      <c r="H7" s="102">
        <f t="shared" si="0"/>
        <v>0</v>
      </c>
      <c r="I7" s="102">
        <f t="shared" si="0"/>
        <v>0</v>
      </c>
      <c r="J7" s="102">
        <f t="shared" si="0"/>
        <v>0</v>
      </c>
      <c r="K7" s="102">
        <f t="shared" si="0"/>
        <v>0</v>
      </c>
      <c r="L7" s="102">
        <f t="shared" si="0"/>
        <v>0</v>
      </c>
      <c r="M7" s="102">
        <f t="shared" si="0"/>
        <v>0</v>
      </c>
      <c r="N7" s="102">
        <f t="shared" si="0"/>
        <v>0</v>
      </c>
      <c r="O7" s="102">
        <f t="shared" si="0"/>
        <v>0</v>
      </c>
      <c r="P7" s="102">
        <f t="shared" si="0"/>
        <v>0</v>
      </c>
      <c r="Q7" s="81">
        <f t="shared" si="0"/>
        <v>44223906.060000002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7"/>
      <c r="B8" s="54" t="s">
        <v>2</v>
      </c>
      <c r="C8" s="82">
        <f>C9+C10+C11+C12+C13</f>
        <v>244840000</v>
      </c>
      <c r="D8" s="83">
        <f>D9+D10+D11+D12+D13</f>
        <v>247606000</v>
      </c>
      <c r="E8" s="84">
        <f>E9+E10+E11+E12+E13</f>
        <v>16425306.469999999</v>
      </c>
      <c r="F8" s="103">
        <f t="shared" ref="F8:P8" si="2">F9+F10+F11+F12+F13</f>
        <v>16845266.710000001</v>
      </c>
      <c r="G8" s="103">
        <f t="shared" si="2"/>
        <v>0</v>
      </c>
      <c r="H8" s="103">
        <f t="shared" si="2"/>
        <v>0</v>
      </c>
      <c r="I8" s="103">
        <f t="shared" si="2"/>
        <v>0</v>
      </c>
      <c r="J8" s="103">
        <f>J9+J10+J11+J12+J13</f>
        <v>0</v>
      </c>
      <c r="K8" s="103">
        <f t="shared" si="2"/>
        <v>0</v>
      </c>
      <c r="L8" s="103">
        <f t="shared" si="2"/>
        <v>0</v>
      </c>
      <c r="M8" s="103">
        <f t="shared" si="2"/>
        <v>0</v>
      </c>
      <c r="N8" s="103">
        <f>N9+N10+N11+N12+N13</f>
        <v>0</v>
      </c>
      <c r="O8" s="103">
        <f t="shared" si="2"/>
        <v>0</v>
      </c>
      <c r="P8" s="103">
        <f t="shared" si="2"/>
        <v>0</v>
      </c>
      <c r="Q8" s="84">
        <f>E8+F8+G8+H8+I8+J8+K8+L8+M8+N8+O8+P8</f>
        <v>33270573.18</v>
      </c>
      <c r="U8" s="19"/>
    </row>
    <row r="9" spans="1:30" ht="13.5" customHeight="1" x14ac:dyDescent="0.25">
      <c r="A9" s="47"/>
      <c r="B9" s="64" t="s">
        <v>3</v>
      </c>
      <c r="C9" s="85">
        <v>175419179</v>
      </c>
      <c r="D9" s="86">
        <v>175893179</v>
      </c>
      <c r="E9" s="86">
        <v>13193666.67</v>
      </c>
      <c r="F9" s="86">
        <v>13246000</v>
      </c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87">
        <f>E9+F9+G9+H9+I9+J9+K9+L9+M9+N9+O9+P9</f>
        <v>26439666.670000002</v>
      </c>
    </row>
    <row r="10" spans="1:30" ht="13.5" customHeight="1" x14ac:dyDescent="0.25">
      <c r="A10" s="47"/>
      <c r="B10" s="64" t="s">
        <v>4</v>
      </c>
      <c r="C10" s="88">
        <v>35256000</v>
      </c>
      <c r="D10" s="89">
        <v>36748000</v>
      </c>
      <c r="E10" s="86">
        <v>675262.71</v>
      </c>
      <c r="F10" s="86">
        <v>675462.3</v>
      </c>
      <c r="G10" s="105"/>
      <c r="H10" s="104"/>
      <c r="I10" s="104"/>
      <c r="J10" s="104"/>
      <c r="K10" s="104"/>
      <c r="L10" s="104"/>
      <c r="M10" s="104"/>
      <c r="N10" s="104"/>
      <c r="O10" s="104"/>
      <c r="P10" s="104"/>
      <c r="Q10" s="70">
        <f t="shared" ref="Q10:Q29" si="3">E10+F10+G10+H10+I10+J10+K10+L10+M10+N10+O10+P10</f>
        <v>1350725.01</v>
      </c>
    </row>
    <row r="11" spans="1:30" x14ac:dyDescent="0.25">
      <c r="A11" s="47"/>
      <c r="B11" s="64" t="s">
        <v>39</v>
      </c>
      <c r="C11" s="68">
        <v>10000000</v>
      </c>
      <c r="D11" s="70">
        <v>10000000</v>
      </c>
      <c r="E11" s="86">
        <v>643500</v>
      </c>
      <c r="F11" s="86">
        <v>1003860</v>
      </c>
      <c r="G11" s="105"/>
      <c r="H11" s="100"/>
      <c r="I11" s="104"/>
      <c r="J11" s="100"/>
      <c r="K11" s="104"/>
      <c r="L11" s="100"/>
      <c r="M11" s="104"/>
      <c r="N11" s="104"/>
      <c r="O11" s="104"/>
      <c r="P11" s="104"/>
      <c r="Q11" s="70">
        <f>E11+F11+G11+H11+I11+J11+K11+L11+M11+N11+O11+P11</f>
        <v>1647360</v>
      </c>
    </row>
    <row r="12" spans="1:30" x14ac:dyDescent="0.25">
      <c r="A12" s="47"/>
      <c r="B12" s="64" t="s">
        <v>5</v>
      </c>
      <c r="C12" s="88">
        <v>600000</v>
      </c>
      <c r="D12" s="89">
        <v>600000</v>
      </c>
      <c r="E12" s="100">
        <v>0</v>
      </c>
      <c r="F12" s="100">
        <v>0</v>
      </c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>
        <f>E12+F12+G12+H12+I12+J12+K12+L12+M12+N12+O12+P12</f>
        <v>0</v>
      </c>
    </row>
    <row r="13" spans="1:30" x14ac:dyDescent="0.25">
      <c r="A13" s="47"/>
      <c r="B13" s="64" t="s">
        <v>6</v>
      </c>
      <c r="C13" s="88">
        <v>23564821</v>
      </c>
      <c r="D13" s="89">
        <v>24364821</v>
      </c>
      <c r="E13" s="86">
        <v>1912877.09</v>
      </c>
      <c r="F13" s="86">
        <v>1919944.41</v>
      </c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86">
        <f>E13+F13+G13+H13+I13+J13+K13+L13+M13+N13+O13+P13</f>
        <v>3832821.5</v>
      </c>
    </row>
    <row r="14" spans="1:30" ht="13.5" customHeight="1" x14ac:dyDescent="0.25">
      <c r="A14" s="47"/>
      <c r="B14" s="54" t="s">
        <v>7</v>
      </c>
      <c r="C14" s="90">
        <f>C15+C16+C17+C18+C19+C20+C21+C22+C23</f>
        <v>73781000</v>
      </c>
      <c r="D14" s="90">
        <f>D15+D16+D17+D18+D19+D20+D21+D22+D23</f>
        <v>70840000</v>
      </c>
      <c r="E14" s="84">
        <f t="shared" ref="E14:P14" si="4">E15+E16+E17+E18+E19+E20+E21+E22+E23</f>
        <v>3218502.6</v>
      </c>
      <c r="F14" s="103">
        <f t="shared" si="4"/>
        <v>6197603.8200000003</v>
      </c>
      <c r="G14" s="103">
        <f t="shared" si="4"/>
        <v>0</v>
      </c>
      <c r="H14" s="103">
        <f t="shared" si="4"/>
        <v>0</v>
      </c>
      <c r="I14" s="103">
        <f t="shared" si="4"/>
        <v>0</v>
      </c>
      <c r="J14" s="103">
        <f t="shared" si="4"/>
        <v>0</v>
      </c>
      <c r="K14" s="103">
        <f t="shared" si="4"/>
        <v>0</v>
      </c>
      <c r="L14" s="103">
        <f t="shared" si="4"/>
        <v>0</v>
      </c>
      <c r="M14" s="103">
        <f t="shared" si="4"/>
        <v>0</v>
      </c>
      <c r="N14" s="103">
        <f t="shared" si="4"/>
        <v>0</v>
      </c>
      <c r="O14" s="103">
        <f t="shared" si="4"/>
        <v>0</v>
      </c>
      <c r="P14" s="103">
        <f t="shared" si="4"/>
        <v>0</v>
      </c>
      <c r="Q14" s="91">
        <f t="shared" si="3"/>
        <v>9416106.4199999999</v>
      </c>
    </row>
    <row r="15" spans="1:30" ht="13.5" customHeight="1" x14ac:dyDescent="0.25">
      <c r="A15" s="47"/>
      <c r="B15" s="64" t="s">
        <v>8</v>
      </c>
      <c r="C15" s="92">
        <v>10960000</v>
      </c>
      <c r="D15" s="92">
        <v>10960000</v>
      </c>
      <c r="E15" s="86">
        <v>1138844.95</v>
      </c>
      <c r="F15" s="86">
        <v>1296419.32</v>
      </c>
      <c r="G15" s="105"/>
      <c r="H15" s="104"/>
      <c r="I15" s="104"/>
      <c r="J15" s="104"/>
      <c r="K15" s="104"/>
      <c r="L15" s="104"/>
      <c r="M15" s="104"/>
      <c r="N15" s="104"/>
      <c r="O15" s="104"/>
      <c r="P15" s="104"/>
      <c r="Q15" s="86">
        <f t="shared" si="3"/>
        <v>2435264.27</v>
      </c>
    </row>
    <row r="16" spans="1:30" x14ac:dyDescent="0.25">
      <c r="A16" s="47"/>
      <c r="B16" s="64" t="s">
        <v>9</v>
      </c>
      <c r="C16" s="92">
        <v>3180000</v>
      </c>
      <c r="D16" s="92">
        <v>3180000</v>
      </c>
      <c r="E16" s="86">
        <v>75000</v>
      </c>
      <c r="F16" s="86">
        <v>233795.24</v>
      </c>
      <c r="G16" s="104"/>
      <c r="H16" s="100"/>
      <c r="I16" s="104"/>
      <c r="J16" s="104"/>
      <c r="K16" s="104"/>
      <c r="L16" s="104"/>
      <c r="M16" s="104"/>
      <c r="N16" s="104"/>
      <c r="O16" s="104"/>
      <c r="P16" s="104"/>
      <c r="Q16" s="86">
        <f t="shared" si="3"/>
        <v>308795.24</v>
      </c>
    </row>
    <row r="17" spans="1:17" ht="13.5" customHeight="1" x14ac:dyDescent="0.25">
      <c r="A17" s="47"/>
      <c r="B17" s="64" t="s">
        <v>10</v>
      </c>
      <c r="C17" s="92">
        <v>500000</v>
      </c>
      <c r="D17" s="92">
        <v>500000</v>
      </c>
      <c r="E17" s="86">
        <v>9300</v>
      </c>
      <c r="F17" s="86">
        <v>10000</v>
      </c>
      <c r="G17" s="100"/>
      <c r="H17" s="104"/>
      <c r="I17" s="104"/>
      <c r="J17" s="104"/>
      <c r="K17" s="104"/>
      <c r="L17" s="104"/>
      <c r="M17" s="100"/>
      <c r="N17" s="104"/>
      <c r="O17" s="104"/>
      <c r="P17" s="69"/>
      <c r="Q17" s="86">
        <f t="shared" si="3"/>
        <v>19300</v>
      </c>
    </row>
    <row r="18" spans="1:17" ht="13.5" customHeight="1" x14ac:dyDescent="0.25">
      <c r="A18" s="47"/>
      <c r="B18" s="64" t="s">
        <v>11</v>
      </c>
      <c r="C18" s="92">
        <v>300000</v>
      </c>
      <c r="D18" s="92">
        <v>1008000</v>
      </c>
      <c r="E18" s="86">
        <v>4600</v>
      </c>
      <c r="F18" s="86">
        <v>58333.32</v>
      </c>
      <c r="G18" s="100"/>
      <c r="H18" s="100"/>
      <c r="I18" s="104"/>
      <c r="J18" s="100"/>
      <c r="K18" s="104"/>
      <c r="L18" s="104"/>
      <c r="M18" s="100"/>
      <c r="N18" s="104"/>
      <c r="O18" s="104"/>
      <c r="P18" s="104"/>
      <c r="Q18" s="86">
        <f t="shared" si="3"/>
        <v>62933.32</v>
      </c>
    </row>
    <row r="19" spans="1:17" ht="13.5" customHeight="1" x14ac:dyDescent="0.25">
      <c r="A19" s="47"/>
      <c r="B19" s="64" t="s">
        <v>12</v>
      </c>
      <c r="C19" s="92">
        <v>13010000</v>
      </c>
      <c r="D19" s="92">
        <v>9744000</v>
      </c>
      <c r="E19" s="86">
        <v>1050731</v>
      </c>
      <c r="F19" s="86">
        <v>1653038.99</v>
      </c>
      <c r="G19" s="104"/>
      <c r="H19" s="104"/>
      <c r="I19" s="104"/>
      <c r="J19" s="104"/>
      <c r="K19" s="100"/>
      <c r="L19" s="104"/>
      <c r="M19" s="104"/>
      <c r="N19" s="104"/>
      <c r="O19" s="104"/>
      <c r="P19" s="104"/>
      <c r="Q19" s="86">
        <f t="shared" si="3"/>
        <v>2703769.99</v>
      </c>
    </row>
    <row r="20" spans="1:17" ht="13.5" customHeight="1" x14ac:dyDescent="0.25">
      <c r="A20" s="47"/>
      <c r="B20" s="64" t="s">
        <v>13</v>
      </c>
      <c r="C20" s="92">
        <v>5752000</v>
      </c>
      <c r="D20" s="92">
        <v>5752000</v>
      </c>
      <c r="E20" s="86">
        <v>57052.32</v>
      </c>
      <c r="F20" s="86">
        <v>218081.2</v>
      </c>
      <c r="G20" s="104"/>
      <c r="H20" s="100"/>
      <c r="I20" s="100"/>
      <c r="J20" s="104"/>
      <c r="K20" s="104"/>
      <c r="L20" s="104"/>
      <c r="M20" s="104"/>
      <c r="N20" s="104"/>
      <c r="O20" s="104"/>
      <c r="P20" s="104"/>
      <c r="Q20" s="86">
        <f t="shared" si="3"/>
        <v>275133.52</v>
      </c>
    </row>
    <row r="21" spans="1:17" ht="21.75" customHeight="1" x14ac:dyDescent="0.25">
      <c r="A21" s="47"/>
      <c r="B21" s="64" t="s">
        <v>14</v>
      </c>
      <c r="C21" s="92">
        <v>4365000</v>
      </c>
      <c r="D21" s="92">
        <v>4365000</v>
      </c>
      <c r="E21" s="100">
        <v>0</v>
      </c>
      <c r="F21" s="100">
        <v>234643</v>
      </c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8">
        <f t="shared" si="3"/>
        <v>234643</v>
      </c>
    </row>
    <row r="22" spans="1:17" x14ac:dyDescent="0.25">
      <c r="A22" s="47"/>
      <c r="B22" s="64" t="s">
        <v>15</v>
      </c>
      <c r="C22" s="92">
        <v>30489000</v>
      </c>
      <c r="D22" s="92">
        <v>29006000</v>
      </c>
      <c r="E22" s="86">
        <v>882974.33</v>
      </c>
      <c r="F22" s="86">
        <v>1653635.44</v>
      </c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87">
        <f t="shared" si="3"/>
        <v>2536609.77</v>
      </c>
    </row>
    <row r="23" spans="1:17" x14ac:dyDescent="0.25">
      <c r="A23" s="47"/>
      <c r="B23" s="64" t="s">
        <v>40</v>
      </c>
      <c r="C23" s="92">
        <v>5225000</v>
      </c>
      <c r="D23" s="107">
        <v>6325000</v>
      </c>
      <c r="E23" s="100">
        <v>0</v>
      </c>
      <c r="F23" s="86">
        <v>839657.31</v>
      </c>
      <c r="G23" s="100"/>
      <c r="H23" s="100"/>
      <c r="I23" s="104"/>
      <c r="J23" s="104"/>
      <c r="K23" s="104"/>
      <c r="L23" s="104"/>
      <c r="M23" s="104"/>
      <c r="N23" s="104"/>
      <c r="O23" s="104"/>
      <c r="P23" s="104"/>
      <c r="Q23" s="108">
        <f t="shared" si="3"/>
        <v>839657.31</v>
      </c>
    </row>
    <row r="24" spans="1:17" s="37" customFormat="1" ht="13.5" customHeight="1" x14ac:dyDescent="0.25">
      <c r="A24" s="56"/>
      <c r="B24" s="65" t="s">
        <v>16</v>
      </c>
      <c r="C24" s="90">
        <f>C25+C26+C27+C28+C29+C30+C31+C33+C32</f>
        <v>14267000</v>
      </c>
      <c r="D24" s="90">
        <f>D25+D26+D27+D28+D29+D30+D31+D32+D33</f>
        <v>14342000</v>
      </c>
      <c r="E24" s="84">
        <f t="shared" ref="E24:P24" si="5">E25+E26+E27+E28+E29+E30+E31+E32+E33</f>
        <v>601740</v>
      </c>
      <c r="F24" s="103">
        <f t="shared" si="5"/>
        <v>935486.46000000008</v>
      </c>
      <c r="G24" s="106">
        <f t="shared" si="5"/>
        <v>0</v>
      </c>
      <c r="H24" s="106">
        <f t="shared" si="5"/>
        <v>0</v>
      </c>
      <c r="I24" s="106">
        <f t="shared" si="5"/>
        <v>0</v>
      </c>
      <c r="J24" s="106">
        <f t="shared" si="5"/>
        <v>0</v>
      </c>
      <c r="K24" s="106">
        <f t="shared" si="5"/>
        <v>0</v>
      </c>
      <c r="L24" s="106">
        <f t="shared" si="5"/>
        <v>0</v>
      </c>
      <c r="M24" s="106">
        <f t="shared" si="5"/>
        <v>0</v>
      </c>
      <c r="N24" s="106">
        <f t="shared" si="5"/>
        <v>0</v>
      </c>
      <c r="O24" s="106">
        <f t="shared" si="5"/>
        <v>0</v>
      </c>
      <c r="P24" s="106">
        <f t="shared" si="5"/>
        <v>0</v>
      </c>
      <c r="Q24" s="90">
        <f t="shared" si="3"/>
        <v>1537226.46</v>
      </c>
    </row>
    <row r="25" spans="1:17" s="42" customFormat="1" x14ac:dyDescent="0.25">
      <c r="A25" s="48"/>
      <c r="B25" s="64" t="s">
        <v>17</v>
      </c>
      <c r="C25" s="93">
        <v>750000</v>
      </c>
      <c r="D25" s="93">
        <v>750000</v>
      </c>
      <c r="E25" s="87">
        <v>8790</v>
      </c>
      <c r="F25" s="105">
        <v>243640.66</v>
      </c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87">
        <f t="shared" si="3"/>
        <v>252430.66</v>
      </c>
    </row>
    <row r="26" spans="1:17" s="42" customFormat="1" x14ac:dyDescent="0.25">
      <c r="A26" s="48"/>
      <c r="B26" s="66" t="s">
        <v>18</v>
      </c>
      <c r="C26" s="93">
        <v>350000</v>
      </c>
      <c r="D26" s="93">
        <v>350000</v>
      </c>
      <c r="E26" s="105">
        <v>0</v>
      </c>
      <c r="F26" s="105">
        <v>0</v>
      </c>
      <c r="G26" s="105"/>
      <c r="H26" s="105"/>
      <c r="I26" s="105"/>
      <c r="J26" s="104"/>
      <c r="K26" s="105"/>
      <c r="L26" s="105"/>
      <c r="M26" s="104"/>
      <c r="N26" s="104"/>
      <c r="O26" s="105"/>
      <c r="P26" s="104"/>
      <c r="Q26" s="109">
        <f t="shared" si="3"/>
        <v>0</v>
      </c>
    </row>
    <row r="27" spans="1:17" s="42" customFormat="1" x14ac:dyDescent="0.25">
      <c r="A27" s="48"/>
      <c r="B27" s="64" t="s">
        <v>19</v>
      </c>
      <c r="C27" s="93">
        <v>600000</v>
      </c>
      <c r="D27" s="93">
        <v>600000</v>
      </c>
      <c r="E27" s="87">
        <v>592950</v>
      </c>
      <c r="F27" s="105">
        <v>0</v>
      </c>
      <c r="G27" s="87"/>
      <c r="H27" s="87"/>
      <c r="I27" s="87"/>
      <c r="J27" s="70"/>
      <c r="K27" s="87"/>
      <c r="L27" s="87"/>
      <c r="M27" s="70"/>
      <c r="N27" s="70"/>
      <c r="O27" s="70"/>
      <c r="P27" s="87"/>
      <c r="Q27" s="87">
        <f t="shared" si="3"/>
        <v>592950</v>
      </c>
    </row>
    <row r="28" spans="1:17" s="42" customFormat="1" x14ac:dyDescent="0.25">
      <c r="A28" s="48"/>
      <c r="B28" s="64" t="s">
        <v>20</v>
      </c>
      <c r="C28" s="93">
        <v>30000</v>
      </c>
      <c r="D28" s="93">
        <v>30000</v>
      </c>
      <c r="E28" s="105">
        <v>0</v>
      </c>
      <c r="F28" s="105">
        <v>0</v>
      </c>
      <c r="G28" s="105"/>
      <c r="H28" s="105"/>
      <c r="I28" s="105"/>
      <c r="J28" s="105"/>
      <c r="K28" s="105"/>
      <c r="L28" s="104"/>
      <c r="M28" s="105"/>
      <c r="N28" s="105"/>
      <c r="O28" s="105"/>
      <c r="P28" s="105"/>
      <c r="Q28" s="109">
        <f t="shared" si="3"/>
        <v>0</v>
      </c>
    </row>
    <row r="29" spans="1:17" s="42" customFormat="1" x14ac:dyDescent="0.25">
      <c r="A29" s="48"/>
      <c r="B29" s="64" t="s">
        <v>21</v>
      </c>
      <c r="C29" s="93">
        <v>300000</v>
      </c>
      <c r="D29" s="93">
        <v>300000</v>
      </c>
      <c r="E29" s="105">
        <v>0</v>
      </c>
      <c r="F29" s="105">
        <v>0</v>
      </c>
      <c r="G29" s="105"/>
      <c r="H29" s="105"/>
      <c r="I29" s="105"/>
      <c r="J29" s="105"/>
      <c r="K29" s="104"/>
      <c r="L29" s="105"/>
      <c r="M29" s="105"/>
      <c r="N29" s="105"/>
      <c r="O29" s="105"/>
      <c r="P29" s="105"/>
      <c r="Q29" s="109">
        <f t="shared" si="3"/>
        <v>0</v>
      </c>
    </row>
    <row r="30" spans="1:17" s="42" customFormat="1" x14ac:dyDescent="0.25">
      <c r="A30" s="48"/>
      <c r="B30" s="64" t="s">
        <v>22</v>
      </c>
      <c r="C30" s="93">
        <v>20000</v>
      </c>
      <c r="D30" s="93">
        <v>20000</v>
      </c>
      <c r="E30" s="105">
        <v>0</v>
      </c>
      <c r="F30" s="105">
        <v>0</v>
      </c>
      <c r="G30" s="105"/>
      <c r="H30" s="105"/>
      <c r="I30" s="105"/>
      <c r="J30" s="105"/>
      <c r="K30" s="105"/>
      <c r="L30" s="105"/>
      <c r="M30" s="110"/>
      <c r="N30" s="105"/>
      <c r="O30" s="105"/>
      <c r="P30" s="104"/>
      <c r="Q30" s="105">
        <v>0</v>
      </c>
    </row>
    <row r="31" spans="1:17" s="42" customFormat="1" x14ac:dyDescent="0.25">
      <c r="A31" s="48"/>
      <c r="B31" s="64" t="s">
        <v>23</v>
      </c>
      <c r="C31" s="93">
        <v>8550000</v>
      </c>
      <c r="D31" s="93">
        <v>8550000</v>
      </c>
      <c r="E31" s="105">
        <v>0</v>
      </c>
      <c r="F31" s="105">
        <v>0</v>
      </c>
      <c r="G31" s="105"/>
      <c r="H31" s="104"/>
      <c r="I31" s="104"/>
      <c r="J31" s="104"/>
      <c r="K31" s="104"/>
      <c r="L31" s="104"/>
      <c r="M31" s="105"/>
      <c r="N31" s="105"/>
      <c r="O31" s="105"/>
      <c r="P31" s="104"/>
      <c r="Q31" s="109">
        <f t="shared" ref="Q31:Q51" si="6">E31+F31+G31+H31+I31+J31+K31+L31+M31+N31+O31+P31</f>
        <v>0</v>
      </c>
    </row>
    <row r="32" spans="1:17" s="42" customFormat="1" x14ac:dyDescent="0.25">
      <c r="A32" s="48"/>
      <c r="B32" s="64" t="s">
        <v>41</v>
      </c>
      <c r="C32" s="105">
        <v>0</v>
      </c>
      <c r="D32" s="105">
        <v>0</v>
      </c>
      <c r="E32" s="105">
        <v>0</v>
      </c>
      <c r="F32" s="105">
        <v>0</v>
      </c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>
        <f t="shared" si="6"/>
        <v>0</v>
      </c>
    </row>
    <row r="33" spans="1:17" s="42" customFormat="1" x14ac:dyDescent="0.25">
      <c r="A33" s="48"/>
      <c r="B33" s="66" t="s">
        <v>24</v>
      </c>
      <c r="C33" s="93">
        <v>3667000</v>
      </c>
      <c r="D33" s="93">
        <v>3742000</v>
      </c>
      <c r="E33" s="105">
        <v>0</v>
      </c>
      <c r="F33" s="105">
        <v>691845.8</v>
      </c>
      <c r="G33" s="104"/>
      <c r="H33" s="111"/>
      <c r="I33" s="109"/>
      <c r="J33" s="109"/>
      <c r="K33" s="109"/>
      <c r="L33" s="109"/>
      <c r="M33" s="104"/>
      <c r="N33" s="109"/>
      <c r="O33" s="109"/>
      <c r="P33" s="104"/>
      <c r="Q33" s="109">
        <f t="shared" si="6"/>
        <v>691845.8</v>
      </c>
    </row>
    <row r="34" spans="1:17" ht="13.5" customHeight="1" x14ac:dyDescent="0.25">
      <c r="A34" s="47"/>
      <c r="B34" s="65" t="s">
        <v>25</v>
      </c>
      <c r="C34" s="90">
        <f>C35+C36+C37+C38+C39+C40+C41</f>
        <v>1900000</v>
      </c>
      <c r="D34" s="90">
        <f>D35+D36+D37+D38+D39+D40+D41</f>
        <v>1900000</v>
      </c>
      <c r="E34" s="103">
        <f t="shared" ref="E34:P34" si="7">E35+E36+E37+E38+E39+E40+E41</f>
        <v>0</v>
      </c>
      <c r="F34" s="103">
        <f t="shared" si="7"/>
        <v>0</v>
      </c>
      <c r="G34" s="106">
        <f t="shared" si="7"/>
        <v>0</v>
      </c>
      <c r="H34" s="103">
        <f t="shared" si="7"/>
        <v>0</v>
      </c>
      <c r="I34" s="106">
        <f>I35+I36+I37+I38+I39+I40+I41</f>
        <v>0</v>
      </c>
      <c r="J34" s="103">
        <f>J35+J36+J37+J38+J39+J40+J41</f>
        <v>0</v>
      </c>
      <c r="K34" s="106">
        <f>K35+K36+K37+K38+K39+K40+K41</f>
        <v>0</v>
      </c>
      <c r="L34" s="103">
        <f t="shared" si="7"/>
        <v>0</v>
      </c>
      <c r="M34" s="103">
        <f t="shared" si="7"/>
        <v>0</v>
      </c>
      <c r="N34" s="106">
        <f t="shared" si="7"/>
        <v>0</v>
      </c>
      <c r="O34" s="106">
        <f t="shared" si="7"/>
        <v>0</v>
      </c>
      <c r="P34" s="106">
        <f t="shared" si="7"/>
        <v>0</v>
      </c>
      <c r="Q34" s="112">
        <f t="shared" si="6"/>
        <v>0</v>
      </c>
    </row>
    <row r="35" spans="1:17" x14ac:dyDescent="0.25">
      <c r="A35" s="47"/>
      <c r="B35" s="64" t="s">
        <v>26</v>
      </c>
      <c r="C35" s="92">
        <v>200000</v>
      </c>
      <c r="D35" s="92">
        <v>200000</v>
      </c>
      <c r="E35" s="100">
        <v>0</v>
      </c>
      <c r="F35" s="100">
        <v>0</v>
      </c>
      <c r="G35" s="100">
        <v>0</v>
      </c>
      <c r="H35" s="100">
        <v>0</v>
      </c>
      <c r="I35" s="100">
        <v>0</v>
      </c>
      <c r="J35" s="100">
        <v>0</v>
      </c>
      <c r="K35" s="104"/>
      <c r="L35" s="100">
        <v>0</v>
      </c>
      <c r="M35" s="100">
        <v>0</v>
      </c>
      <c r="N35" s="100">
        <v>0</v>
      </c>
      <c r="O35" s="100">
        <v>0</v>
      </c>
      <c r="P35" s="100">
        <v>0</v>
      </c>
      <c r="Q35" s="108">
        <f t="shared" si="6"/>
        <v>0</v>
      </c>
    </row>
    <row r="36" spans="1:17" x14ac:dyDescent="0.25">
      <c r="A36" s="47"/>
      <c r="B36" s="64" t="s">
        <v>42</v>
      </c>
      <c r="C36" s="107">
        <v>0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0">
        <v>0</v>
      </c>
      <c r="K36" s="100">
        <v>0</v>
      </c>
      <c r="L36" s="100">
        <v>0</v>
      </c>
      <c r="M36" s="100">
        <v>0</v>
      </c>
      <c r="N36" s="100">
        <v>0</v>
      </c>
      <c r="O36" s="100">
        <v>0</v>
      </c>
      <c r="P36" s="100">
        <v>0</v>
      </c>
      <c r="Q36" s="100">
        <f t="shared" si="6"/>
        <v>0</v>
      </c>
    </row>
    <row r="37" spans="1:17" x14ac:dyDescent="0.25">
      <c r="A37" s="47"/>
      <c r="B37" s="64" t="s">
        <v>43</v>
      </c>
      <c r="C37" s="107">
        <v>0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00">
        <v>0</v>
      </c>
      <c r="J37" s="100">
        <v>0</v>
      </c>
      <c r="K37" s="100">
        <v>0</v>
      </c>
      <c r="L37" s="100">
        <v>0</v>
      </c>
      <c r="M37" s="100">
        <v>0</v>
      </c>
      <c r="N37" s="100">
        <v>0</v>
      </c>
      <c r="O37" s="100">
        <v>0</v>
      </c>
      <c r="P37" s="100">
        <v>0</v>
      </c>
      <c r="Q37" s="100">
        <f t="shared" si="6"/>
        <v>0</v>
      </c>
    </row>
    <row r="38" spans="1:17" x14ac:dyDescent="0.25">
      <c r="A38" s="47"/>
      <c r="B38" s="64" t="s">
        <v>44</v>
      </c>
      <c r="C38" s="107">
        <v>0</v>
      </c>
      <c r="D38" s="100">
        <v>0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100">
        <v>0</v>
      </c>
      <c r="L38" s="100">
        <v>0</v>
      </c>
      <c r="M38" s="100">
        <v>0</v>
      </c>
      <c r="N38" s="100">
        <v>0</v>
      </c>
      <c r="O38" s="100">
        <v>0</v>
      </c>
      <c r="P38" s="100">
        <v>0</v>
      </c>
      <c r="Q38" s="100">
        <f t="shared" si="6"/>
        <v>0</v>
      </c>
    </row>
    <row r="39" spans="1:17" x14ac:dyDescent="0.25">
      <c r="A39" s="47"/>
      <c r="B39" s="64" t="s">
        <v>45</v>
      </c>
      <c r="C39" s="107">
        <v>0</v>
      </c>
      <c r="D39" s="100">
        <v>0</v>
      </c>
      <c r="E39" s="100">
        <v>0</v>
      </c>
      <c r="F39" s="100">
        <v>0</v>
      </c>
      <c r="G39" s="100">
        <v>0</v>
      </c>
      <c r="H39" s="100">
        <v>0</v>
      </c>
      <c r="I39" s="100">
        <v>0</v>
      </c>
      <c r="J39" s="100">
        <v>0</v>
      </c>
      <c r="K39" s="100">
        <v>0</v>
      </c>
      <c r="L39" s="100">
        <v>0</v>
      </c>
      <c r="M39" s="100">
        <v>0</v>
      </c>
      <c r="N39" s="100">
        <v>0</v>
      </c>
      <c r="O39" s="100">
        <v>0</v>
      </c>
      <c r="P39" s="100">
        <v>0</v>
      </c>
      <c r="Q39" s="100">
        <f t="shared" si="6"/>
        <v>0</v>
      </c>
    </row>
    <row r="40" spans="1:17" x14ac:dyDescent="0.25">
      <c r="A40" s="47"/>
      <c r="B40" s="64" t="s">
        <v>27</v>
      </c>
      <c r="C40" s="92">
        <v>1700000</v>
      </c>
      <c r="D40" s="92">
        <v>1700000</v>
      </c>
      <c r="E40" s="100">
        <v>0</v>
      </c>
      <c r="F40" s="100">
        <v>0</v>
      </c>
      <c r="G40" s="100"/>
      <c r="H40" s="100">
        <v>0</v>
      </c>
      <c r="I40" s="100"/>
      <c r="J40" s="100"/>
      <c r="K40" s="100">
        <v>0</v>
      </c>
      <c r="L40" s="100">
        <v>0</v>
      </c>
      <c r="M40" s="100">
        <v>0</v>
      </c>
      <c r="N40" s="100">
        <v>0</v>
      </c>
      <c r="O40" s="100">
        <v>0</v>
      </c>
      <c r="P40" s="100">
        <v>0</v>
      </c>
      <c r="Q40" s="100">
        <f t="shared" si="6"/>
        <v>0</v>
      </c>
    </row>
    <row r="41" spans="1:17" x14ac:dyDescent="0.25">
      <c r="A41" s="47"/>
      <c r="B41" s="64" t="s">
        <v>46</v>
      </c>
      <c r="C41" s="107">
        <v>0</v>
      </c>
      <c r="D41" s="100">
        <v>0</v>
      </c>
      <c r="E41" s="100">
        <v>0</v>
      </c>
      <c r="F41" s="100">
        <v>0</v>
      </c>
      <c r="G41" s="100">
        <v>0</v>
      </c>
      <c r="H41" s="108">
        <v>0</v>
      </c>
      <c r="I41" s="108">
        <v>0</v>
      </c>
      <c r="J41" s="108">
        <v>0</v>
      </c>
      <c r="K41" s="108">
        <v>0</v>
      </c>
      <c r="L41" s="108">
        <v>0</v>
      </c>
      <c r="M41" s="108">
        <v>0</v>
      </c>
      <c r="N41" s="108">
        <v>0</v>
      </c>
      <c r="O41" s="108">
        <v>0</v>
      </c>
      <c r="P41" s="108">
        <v>0</v>
      </c>
      <c r="Q41" s="108">
        <f t="shared" si="6"/>
        <v>0</v>
      </c>
    </row>
    <row r="42" spans="1:17" x14ac:dyDescent="0.25">
      <c r="A42" s="47"/>
      <c r="B42" s="65" t="s">
        <v>47</v>
      </c>
      <c r="C42" s="106">
        <f>SUM(C43:C49)</f>
        <v>0</v>
      </c>
      <c r="D42" s="103">
        <f>SUM(D43:D49)</f>
        <v>0</v>
      </c>
      <c r="E42" s="103">
        <f t="shared" ref="E42:P42" si="8">E43+E44+E45+E46+E47+E48+E49</f>
        <v>0</v>
      </c>
      <c r="F42" s="103">
        <f t="shared" si="8"/>
        <v>0</v>
      </c>
      <c r="G42" s="112">
        <f t="shared" si="8"/>
        <v>0</v>
      </c>
      <c r="H42" s="112">
        <f t="shared" si="8"/>
        <v>0</v>
      </c>
      <c r="I42" s="112">
        <f t="shared" si="8"/>
        <v>0</v>
      </c>
      <c r="J42" s="112">
        <f t="shared" si="8"/>
        <v>0</v>
      </c>
      <c r="K42" s="112">
        <f t="shared" si="8"/>
        <v>0</v>
      </c>
      <c r="L42" s="112">
        <f t="shared" si="8"/>
        <v>0</v>
      </c>
      <c r="M42" s="112">
        <f t="shared" si="8"/>
        <v>0</v>
      </c>
      <c r="N42" s="112">
        <f t="shared" si="8"/>
        <v>0</v>
      </c>
      <c r="O42" s="112">
        <f t="shared" si="8"/>
        <v>0</v>
      </c>
      <c r="P42" s="112">
        <f t="shared" si="8"/>
        <v>0</v>
      </c>
      <c r="Q42" s="112">
        <f t="shared" si="6"/>
        <v>0</v>
      </c>
    </row>
    <row r="43" spans="1:17" x14ac:dyDescent="0.25">
      <c r="A43" s="47"/>
      <c r="B43" s="64" t="s">
        <v>48</v>
      </c>
      <c r="C43" s="107">
        <v>0</v>
      </c>
      <c r="D43" s="107">
        <v>0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  <c r="P43" s="100">
        <v>0</v>
      </c>
      <c r="Q43" s="108">
        <f t="shared" si="6"/>
        <v>0</v>
      </c>
    </row>
    <row r="44" spans="1:17" x14ac:dyDescent="0.25">
      <c r="A44" s="47"/>
      <c r="B44" s="64" t="s">
        <v>49</v>
      </c>
      <c r="C44" s="107">
        <v>0</v>
      </c>
      <c r="D44" s="100">
        <v>0</v>
      </c>
      <c r="E44" s="100">
        <v>0</v>
      </c>
      <c r="F44" s="100">
        <v>0</v>
      </c>
      <c r="G44" s="100">
        <v>0</v>
      </c>
      <c r="H44" s="100">
        <v>0</v>
      </c>
      <c r="I44" s="100">
        <v>0</v>
      </c>
      <c r="J44" s="100">
        <v>0</v>
      </c>
      <c r="K44" s="100">
        <v>0</v>
      </c>
      <c r="L44" s="100">
        <v>0</v>
      </c>
      <c r="M44" s="100">
        <v>0</v>
      </c>
      <c r="N44" s="100">
        <v>0</v>
      </c>
      <c r="O44" s="100">
        <v>0</v>
      </c>
      <c r="P44" s="100">
        <v>0</v>
      </c>
      <c r="Q44" s="108">
        <f t="shared" si="6"/>
        <v>0</v>
      </c>
    </row>
    <row r="45" spans="1:17" x14ac:dyDescent="0.25">
      <c r="A45" s="47"/>
      <c r="B45" s="64" t="s">
        <v>50</v>
      </c>
      <c r="C45" s="107">
        <v>0</v>
      </c>
      <c r="D45" s="100">
        <v>0</v>
      </c>
      <c r="E45" s="100">
        <v>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>
        <v>0</v>
      </c>
      <c r="L45" s="100">
        <v>0</v>
      </c>
      <c r="M45" s="100">
        <v>0</v>
      </c>
      <c r="N45" s="100">
        <v>0</v>
      </c>
      <c r="O45" s="100">
        <v>0</v>
      </c>
      <c r="P45" s="100">
        <v>0</v>
      </c>
      <c r="Q45" s="108">
        <f t="shared" si="6"/>
        <v>0</v>
      </c>
    </row>
    <row r="46" spans="1:17" x14ac:dyDescent="0.25">
      <c r="A46" s="47"/>
      <c r="B46" s="64" t="s">
        <v>51</v>
      </c>
      <c r="C46" s="107">
        <v>0</v>
      </c>
      <c r="D46" s="100">
        <v>0</v>
      </c>
      <c r="E46" s="100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>
        <v>0</v>
      </c>
      <c r="L46" s="100">
        <v>0</v>
      </c>
      <c r="M46" s="100">
        <v>0</v>
      </c>
      <c r="N46" s="100">
        <v>0</v>
      </c>
      <c r="O46" s="100">
        <v>0</v>
      </c>
      <c r="P46" s="100">
        <v>0</v>
      </c>
      <c r="Q46" s="108">
        <f t="shared" si="6"/>
        <v>0</v>
      </c>
    </row>
    <row r="47" spans="1:17" x14ac:dyDescent="0.25">
      <c r="A47" s="47"/>
      <c r="B47" s="64" t="s">
        <v>52</v>
      </c>
      <c r="C47" s="107">
        <v>0</v>
      </c>
      <c r="D47" s="100">
        <v>0</v>
      </c>
      <c r="E47" s="100">
        <v>0</v>
      </c>
      <c r="F47" s="100">
        <v>0</v>
      </c>
      <c r="G47" s="100">
        <v>0</v>
      </c>
      <c r="H47" s="100">
        <v>0</v>
      </c>
      <c r="I47" s="100">
        <v>0</v>
      </c>
      <c r="J47" s="100">
        <v>0</v>
      </c>
      <c r="K47" s="100">
        <v>0</v>
      </c>
      <c r="L47" s="100">
        <v>0</v>
      </c>
      <c r="M47" s="100">
        <v>0</v>
      </c>
      <c r="N47" s="100">
        <v>0</v>
      </c>
      <c r="O47" s="100">
        <v>0</v>
      </c>
      <c r="P47" s="100">
        <v>0</v>
      </c>
      <c r="Q47" s="108">
        <f t="shared" si="6"/>
        <v>0</v>
      </c>
    </row>
    <row r="48" spans="1:17" x14ac:dyDescent="0.25">
      <c r="A48" s="47"/>
      <c r="B48" s="64" t="s">
        <v>53</v>
      </c>
      <c r="C48" s="107">
        <v>0</v>
      </c>
      <c r="D48" s="100">
        <v>0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0">
        <v>0</v>
      </c>
      <c r="L48" s="100">
        <v>0</v>
      </c>
      <c r="M48" s="100">
        <v>0</v>
      </c>
      <c r="N48" s="100">
        <v>0</v>
      </c>
      <c r="O48" s="100">
        <v>0</v>
      </c>
      <c r="P48" s="100">
        <v>0</v>
      </c>
      <c r="Q48" s="108">
        <f t="shared" si="6"/>
        <v>0</v>
      </c>
    </row>
    <row r="49" spans="1:19" x14ac:dyDescent="0.25">
      <c r="A49" s="47"/>
      <c r="B49" s="64" t="s">
        <v>54</v>
      </c>
      <c r="C49" s="107">
        <v>0</v>
      </c>
      <c r="D49" s="100">
        <v>0</v>
      </c>
      <c r="E49" s="100">
        <v>0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100">
        <v>0</v>
      </c>
      <c r="L49" s="100">
        <v>0</v>
      </c>
      <c r="M49" s="100">
        <v>0</v>
      </c>
      <c r="N49" s="100">
        <v>0</v>
      </c>
      <c r="O49" s="100">
        <v>0</v>
      </c>
      <c r="P49" s="100">
        <v>0</v>
      </c>
      <c r="Q49" s="108">
        <f t="shared" si="6"/>
        <v>0</v>
      </c>
    </row>
    <row r="50" spans="1:19" s="42" customFormat="1" x14ac:dyDescent="0.25">
      <c r="A50" s="48"/>
      <c r="B50" s="67" t="s">
        <v>28</v>
      </c>
      <c r="C50" s="90">
        <f>C51+C52+C53+C54+C55+C56+C57+C58+C59</f>
        <v>500000</v>
      </c>
      <c r="D50" s="90">
        <f>D51+D52+D53+D54+D55+D56+D57+D58+D59</f>
        <v>500000</v>
      </c>
      <c r="E50" s="103">
        <f>E51+E52+E53+E54+E55+E56+E57+E58+E59</f>
        <v>0</v>
      </c>
      <c r="F50" s="103">
        <f t="shared" ref="F50:P50" si="9">F51+F52+F53+F54+F55+F56+F57+F58+F59</f>
        <v>0</v>
      </c>
      <c r="G50" s="103">
        <f t="shared" si="9"/>
        <v>0</v>
      </c>
      <c r="H50" s="103">
        <f t="shared" si="9"/>
        <v>0</v>
      </c>
      <c r="I50" s="103">
        <f t="shared" si="9"/>
        <v>0</v>
      </c>
      <c r="J50" s="103">
        <f t="shared" si="9"/>
        <v>0</v>
      </c>
      <c r="K50" s="103">
        <f t="shared" si="9"/>
        <v>0</v>
      </c>
      <c r="L50" s="103">
        <f t="shared" si="9"/>
        <v>0</v>
      </c>
      <c r="M50" s="103">
        <f>M51+M52+M53+M54+M55+M56+M57+M58+M59</f>
        <v>0</v>
      </c>
      <c r="N50" s="103">
        <f>N51+N52+N53+N54+N55+N56+N57+N58+N59</f>
        <v>0</v>
      </c>
      <c r="O50" s="103">
        <f t="shared" si="9"/>
        <v>0</v>
      </c>
      <c r="P50" s="103">
        <f t="shared" si="9"/>
        <v>0</v>
      </c>
      <c r="Q50" s="103">
        <f t="shared" si="6"/>
        <v>0</v>
      </c>
    </row>
    <row r="51" spans="1:19" x14ac:dyDescent="0.25">
      <c r="A51" s="47"/>
      <c r="B51" s="64" t="s">
        <v>29</v>
      </c>
      <c r="C51" s="92">
        <v>400000</v>
      </c>
      <c r="D51" s="92">
        <v>400000</v>
      </c>
      <c r="E51" s="100">
        <v>0</v>
      </c>
      <c r="F51" s="100">
        <v>0</v>
      </c>
      <c r="G51" s="100">
        <v>0</v>
      </c>
      <c r="H51" s="100">
        <v>0</v>
      </c>
      <c r="I51" s="100">
        <v>0</v>
      </c>
      <c r="J51" s="100">
        <v>0</v>
      </c>
      <c r="K51" s="100">
        <v>0</v>
      </c>
      <c r="L51" s="100">
        <v>0</v>
      </c>
      <c r="M51" s="100">
        <v>0</v>
      </c>
      <c r="N51" s="100">
        <v>0</v>
      </c>
      <c r="O51" s="100">
        <v>0</v>
      </c>
      <c r="P51" s="100">
        <v>0</v>
      </c>
      <c r="Q51" s="108">
        <f t="shared" si="6"/>
        <v>0</v>
      </c>
    </row>
    <row r="52" spans="1:19" x14ac:dyDescent="0.25">
      <c r="A52" s="47"/>
      <c r="B52" s="64" t="s">
        <v>30</v>
      </c>
      <c r="C52" s="100">
        <v>0</v>
      </c>
      <c r="D52" s="100">
        <v>0</v>
      </c>
      <c r="E52" s="100">
        <v>0</v>
      </c>
      <c r="F52" s="100">
        <v>0</v>
      </c>
      <c r="G52" s="100">
        <v>0</v>
      </c>
      <c r="H52" s="100">
        <v>0</v>
      </c>
      <c r="I52" s="100">
        <v>0</v>
      </c>
      <c r="J52" s="100">
        <v>0</v>
      </c>
      <c r="K52" s="100">
        <v>0</v>
      </c>
      <c r="L52" s="100">
        <v>0</v>
      </c>
      <c r="M52" s="100">
        <v>0</v>
      </c>
      <c r="N52" s="100">
        <v>0</v>
      </c>
      <c r="O52" s="100">
        <v>0</v>
      </c>
      <c r="P52" s="100">
        <v>0</v>
      </c>
      <c r="Q52" s="108">
        <f>E52+F52+G52+H52+I52+J52+K52+L52+M52+N52+O52+P52</f>
        <v>0</v>
      </c>
    </row>
    <row r="53" spans="1:19" x14ac:dyDescent="0.25">
      <c r="A53" s="47"/>
      <c r="B53" s="64" t="s">
        <v>31</v>
      </c>
      <c r="C53" s="107">
        <v>0</v>
      </c>
      <c r="D53" s="107">
        <v>0</v>
      </c>
      <c r="E53" s="100">
        <v>0</v>
      </c>
      <c r="F53" s="100">
        <v>0</v>
      </c>
      <c r="G53" s="100">
        <v>0</v>
      </c>
      <c r="H53" s="100">
        <v>0</v>
      </c>
      <c r="I53" s="100">
        <v>0</v>
      </c>
      <c r="J53" s="100">
        <v>0</v>
      </c>
      <c r="K53" s="100">
        <v>0</v>
      </c>
      <c r="L53" s="107"/>
      <c r="M53" s="100">
        <v>0</v>
      </c>
      <c r="N53" s="100">
        <v>0</v>
      </c>
      <c r="O53" s="100">
        <v>0</v>
      </c>
      <c r="P53" s="100">
        <v>0</v>
      </c>
      <c r="Q53" s="108">
        <f>E53+F53+G53+H53+I53+J53+K53+L53+M53+N53+O53+P53</f>
        <v>0</v>
      </c>
    </row>
    <row r="54" spans="1:19" x14ac:dyDescent="0.25">
      <c r="A54" s="47"/>
      <c r="B54" s="64" t="s">
        <v>32</v>
      </c>
      <c r="C54" s="107">
        <v>0</v>
      </c>
      <c r="D54" s="100">
        <v>0</v>
      </c>
      <c r="E54" s="100">
        <v>0</v>
      </c>
      <c r="F54" s="100">
        <v>0</v>
      </c>
      <c r="G54" s="100">
        <v>0</v>
      </c>
      <c r="H54" s="100">
        <v>0</v>
      </c>
      <c r="I54" s="100">
        <v>0</v>
      </c>
      <c r="J54" s="100">
        <v>0</v>
      </c>
      <c r="K54" s="100">
        <v>0</v>
      </c>
      <c r="L54" s="100">
        <v>0</v>
      </c>
      <c r="M54" s="100">
        <v>0</v>
      </c>
      <c r="N54" s="100">
        <v>0</v>
      </c>
      <c r="O54" s="100">
        <v>0</v>
      </c>
      <c r="P54" s="100">
        <v>0</v>
      </c>
      <c r="Q54" s="108">
        <f>E54+F54+G54+H54+I54+J54+K54+L54+M54+N54+O54+P54</f>
        <v>0</v>
      </c>
      <c r="S54" s="128"/>
    </row>
    <row r="55" spans="1:19" x14ac:dyDescent="0.25">
      <c r="A55" s="47"/>
      <c r="B55" s="64" t="s">
        <v>33</v>
      </c>
      <c r="C55" s="92">
        <v>100000</v>
      </c>
      <c r="D55" s="92">
        <v>100000</v>
      </c>
      <c r="E55" s="100">
        <v>0</v>
      </c>
      <c r="F55" s="100">
        <v>0</v>
      </c>
      <c r="G55" s="100">
        <v>0</v>
      </c>
      <c r="H55" s="100">
        <v>0</v>
      </c>
      <c r="I55" s="100">
        <v>0</v>
      </c>
      <c r="J55" s="100">
        <v>0</v>
      </c>
      <c r="K55" s="107"/>
      <c r="L55" s="107"/>
      <c r="M55" s="104"/>
      <c r="N55" s="100">
        <v>0</v>
      </c>
      <c r="O55" s="100">
        <v>0</v>
      </c>
      <c r="P55" s="100">
        <v>0</v>
      </c>
      <c r="Q55" s="108">
        <v>0</v>
      </c>
    </row>
    <row r="56" spans="1:19" x14ac:dyDescent="0.25">
      <c r="A56" s="47"/>
      <c r="B56" s="64" t="s">
        <v>55</v>
      </c>
      <c r="C56" s="107">
        <v>0</v>
      </c>
      <c r="D56" s="107">
        <v>0</v>
      </c>
      <c r="E56" s="100">
        <v>0</v>
      </c>
      <c r="F56" s="100">
        <v>0</v>
      </c>
      <c r="G56" s="100">
        <v>0</v>
      </c>
      <c r="H56" s="100">
        <v>0</v>
      </c>
      <c r="I56" s="100">
        <v>0</v>
      </c>
      <c r="J56" s="100">
        <v>0</v>
      </c>
      <c r="K56" s="100">
        <v>0</v>
      </c>
      <c r="L56" s="107"/>
      <c r="M56" s="100">
        <v>0</v>
      </c>
      <c r="N56" s="100">
        <v>0</v>
      </c>
      <c r="O56" s="100">
        <v>0</v>
      </c>
      <c r="P56" s="100">
        <v>0</v>
      </c>
      <c r="Q56" s="108">
        <f t="shared" ref="Q56:Q71" si="10">E56+F56+G56+H56+I56+J56+K56+L56+M56+N56+O56+P56</f>
        <v>0</v>
      </c>
    </row>
    <row r="57" spans="1:19" x14ac:dyDescent="0.25">
      <c r="A57" s="47"/>
      <c r="B57" s="64" t="s">
        <v>56</v>
      </c>
      <c r="C57" s="107">
        <v>0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>
        <v>0</v>
      </c>
      <c r="K57" s="100">
        <v>0</v>
      </c>
      <c r="L57" s="100">
        <v>0</v>
      </c>
      <c r="M57" s="100">
        <v>0</v>
      </c>
      <c r="N57" s="100">
        <v>0</v>
      </c>
      <c r="O57" s="100">
        <v>0</v>
      </c>
      <c r="P57" s="100">
        <v>0</v>
      </c>
      <c r="Q57" s="108">
        <f t="shared" si="10"/>
        <v>0</v>
      </c>
    </row>
    <row r="58" spans="1:19" x14ac:dyDescent="0.25">
      <c r="A58" s="47"/>
      <c r="B58" s="64" t="s">
        <v>34</v>
      </c>
      <c r="C58" s="107">
        <v>0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00">
        <v>0</v>
      </c>
      <c r="J58" s="100">
        <v>0</v>
      </c>
      <c r="K58" s="100">
        <v>0</v>
      </c>
      <c r="L58" s="100">
        <v>0</v>
      </c>
      <c r="M58" s="100">
        <v>0</v>
      </c>
      <c r="N58" s="100">
        <v>0</v>
      </c>
      <c r="O58" s="100">
        <v>0</v>
      </c>
      <c r="P58" s="100">
        <v>0</v>
      </c>
      <c r="Q58" s="108">
        <f t="shared" si="10"/>
        <v>0</v>
      </c>
    </row>
    <row r="59" spans="1:19" x14ac:dyDescent="0.25">
      <c r="A59" s="47"/>
      <c r="B59" s="64" t="s">
        <v>57</v>
      </c>
      <c r="C59" s="107">
        <v>0</v>
      </c>
      <c r="D59" s="107">
        <v>0</v>
      </c>
      <c r="E59" s="100">
        <v>0</v>
      </c>
      <c r="F59" s="100">
        <v>0</v>
      </c>
      <c r="G59" s="100">
        <v>0</v>
      </c>
      <c r="H59" s="100">
        <v>0</v>
      </c>
      <c r="I59" s="100">
        <v>0</v>
      </c>
      <c r="J59" s="100">
        <v>0</v>
      </c>
      <c r="K59" s="100">
        <v>0</v>
      </c>
      <c r="L59" s="100">
        <v>0</v>
      </c>
      <c r="M59" s="100">
        <v>0</v>
      </c>
      <c r="N59" s="100">
        <v>0</v>
      </c>
      <c r="O59" s="100">
        <v>0</v>
      </c>
      <c r="P59" s="100">
        <v>0</v>
      </c>
      <c r="Q59" s="108">
        <f t="shared" si="10"/>
        <v>0</v>
      </c>
    </row>
    <row r="60" spans="1:19" x14ac:dyDescent="0.25">
      <c r="A60" s="47"/>
      <c r="B60" s="65" t="s">
        <v>58</v>
      </c>
      <c r="C60" s="106">
        <f>C61+C62+C64+C63</f>
        <v>0</v>
      </c>
      <c r="D60" s="83">
        <f>D61+D62+D64+D63</f>
        <v>100000</v>
      </c>
      <c r="E60" s="103">
        <f>E61+E62+E63+E64</f>
        <v>0</v>
      </c>
      <c r="F60" s="103">
        <f>F61+F62+F63+F64</f>
        <v>0</v>
      </c>
      <c r="G60" s="112">
        <f>G61+G62+G63+G64</f>
        <v>0</v>
      </c>
      <c r="H60" s="112">
        <f>H61+H62+H63+H64</f>
        <v>0</v>
      </c>
      <c r="I60" s="112">
        <f t="shared" ref="I60:P60" si="11">I61+I62+I63+I64</f>
        <v>0</v>
      </c>
      <c r="J60" s="112">
        <f t="shared" si="11"/>
        <v>0</v>
      </c>
      <c r="K60" s="112">
        <f t="shared" si="11"/>
        <v>0</v>
      </c>
      <c r="L60" s="112">
        <f t="shared" si="11"/>
        <v>0</v>
      </c>
      <c r="M60" s="112">
        <f t="shared" si="11"/>
        <v>0</v>
      </c>
      <c r="N60" s="112">
        <f t="shared" si="11"/>
        <v>0</v>
      </c>
      <c r="O60" s="112">
        <f t="shared" si="11"/>
        <v>0</v>
      </c>
      <c r="P60" s="103">
        <f t="shared" si="11"/>
        <v>0</v>
      </c>
      <c r="Q60" s="103">
        <f t="shared" si="10"/>
        <v>0</v>
      </c>
    </row>
    <row r="61" spans="1:19" x14ac:dyDescent="0.25">
      <c r="A61" s="47"/>
      <c r="B61" s="64" t="s">
        <v>59</v>
      </c>
      <c r="C61" s="107">
        <v>0</v>
      </c>
      <c r="D61" s="92">
        <v>100000</v>
      </c>
      <c r="E61" s="100">
        <v>0</v>
      </c>
      <c r="F61" s="100">
        <v>0</v>
      </c>
      <c r="G61" s="100">
        <v>0</v>
      </c>
      <c r="H61" s="100">
        <v>0</v>
      </c>
      <c r="I61" s="100">
        <v>0</v>
      </c>
      <c r="J61" s="100">
        <v>0</v>
      </c>
      <c r="K61" s="100">
        <v>0</v>
      </c>
      <c r="L61" s="100">
        <v>0</v>
      </c>
      <c r="M61" s="100">
        <v>0</v>
      </c>
      <c r="N61" s="100">
        <v>0</v>
      </c>
      <c r="O61" s="100">
        <v>0</v>
      </c>
      <c r="P61" s="100">
        <v>0</v>
      </c>
      <c r="Q61" s="100">
        <f t="shared" si="10"/>
        <v>0</v>
      </c>
    </row>
    <row r="62" spans="1:19" x14ac:dyDescent="0.25">
      <c r="A62" s="47"/>
      <c r="B62" s="64" t="s">
        <v>60</v>
      </c>
      <c r="C62" s="107">
        <v>0</v>
      </c>
      <c r="D62" s="100">
        <v>0</v>
      </c>
      <c r="E62" s="100">
        <v>0</v>
      </c>
      <c r="F62" s="100">
        <v>0</v>
      </c>
      <c r="G62" s="100">
        <v>0</v>
      </c>
      <c r="H62" s="100">
        <v>0</v>
      </c>
      <c r="I62" s="100">
        <v>0</v>
      </c>
      <c r="J62" s="100">
        <v>0</v>
      </c>
      <c r="K62" s="100">
        <v>0</v>
      </c>
      <c r="L62" s="100">
        <v>0</v>
      </c>
      <c r="M62" s="100">
        <v>0</v>
      </c>
      <c r="N62" s="100">
        <v>0</v>
      </c>
      <c r="O62" s="100">
        <v>0</v>
      </c>
      <c r="P62" s="100">
        <v>0</v>
      </c>
      <c r="Q62" s="108">
        <f t="shared" si="10"/>
        <v>0</v>
      </c>
    </row>
    <row r="63" spans="1:19" x14ac:dyDescent="0.25">
      <c r="A63" s="47"/>
      <c r="B63" s="64" t="s">
        <v>61</v>
      </c>
      <c r="C63" s="107">
        <v>0</v>
      </c>
      <c r="D63" s="100">
        <v>0</v>
      </c>
      <c r="E63" s="100">
        <v>0</v>
      </c>
      <c r="F63" s="100">
        <v>0</v>
      </c>
      <c r="G63" s="100">
        <v>0</v>
      </c>
      <c r="H63" s="100">
        <v>0</v>
      </c>
      <c r="I63" s="100">
        <v>0</v>
      </c>
      <c r="J63" s="100">
        <v>0</v>
      </c>
      <c r="K63" s="100">
        <v>0</v>
      </c>
      <c r="L63" s="100">
        <v>0</v>
      </c>
      <c r="M63" s="100">
        <v>0</v>
      </c>
      <c r="N63" s="100">
        <v>0</v>
      </c>
      <c r="O63" s="100">
        <v>0</v>
      </c>
      <c r="P63" s="100">
        <v>0</v>
      </c>
      <c r="Q63" s="108">
        <f t="shared" si="10"/>
        <v>0</v>
      </c>
    </row>
    <row r="64" spans="1:19" ht="25.5" x14ac:dyDescent="0.25">
      <c r="A64" s="47"/>
      <c r="B64" s="64" t="s">
        <v>62</v>
      </c>
      <c r="C64" s="107">
        <v>0</v>
      </c>
      <c r="D64" s="100">
        <v>0</v>
      </c>
      <c r="E64" s="100">
        <v>0</v>
      </c>
      <c r="F64" s="100">
        <v>0</v>
      </c>
      <c r="G64" s="100">
        <v>0</v>
      </c>
      <c r="H64" s="100">
        <v>0</v>
      </c>
      <c r="I64" s="100">
        <v>0</v>
      </c>
      <c r="J64" s="100">
        <v>0</v>
      </c>
      <c r="K64" s="100">
        <v>0</v>
      </c>
      <c r="L64" s="100">
        <v>0</v>
      </c>
      <c r="M64" s="100">
        <v>0</v>
      </c>
      <c r="N64" s="100">
        <v>0</v>
      </c>
      <c r="O64" s="100">
        <v>0</v>
      </c>
      <c r="P64" s="100">
        <v>0</v>
      </c>
      <c r="Q64" s="108">
        <f t="shared" si="10"/>
        <v>0</v>
      </c>
    </row>
    <row r="65" spans="1:17" x14ac:dyDescent="0.25">
      <c r="A65" s="47"/>
      <c r="B65" s="65" t="s">
        <v>63</v>
      </c>
      <c r="C65" s="106">
        <f t="shared" ref="C65:H65" si="12">C66+C67+C68+C69+C70+C71</f>
        <v>0</v>
      </c>
      <c r="D65" s="103">
        <f t="shared" si="12"/>
        <v>0</v>
      </c>
      <c r="E65" s="103">
        <f t="shared" si="12"/>
        <v>0</v>
      </c>
      <c r="F65" s="103">
        <f>F66+F67+F68+F69+F70+F71</f>
        <v>0</v>
      </c>
      <c r="G65" s="112">
        <f t="shared" si="12"/>
        <v>0</v>
      </c>
      <c r="H65" s="112">
        <f t="shared" si="12"/>
        <v>0</v>
      </c>
      <c r="I65" s="112">
        <v>0</v>
      </c>
      <c r="J65" s="112">
        <v>0</v>
      </c>
      <c r="K65" s="112">
        <v>0</v>
      </c>
      <c r="L65" s="112">
        <v>0</v>
      </c>
      <c r="M65" s="112">
        <v>0</v>
      </c>
      <c r="N65" s="112">
        <v>0</v>
      </c>
      <c r="O65" s="112">
        <v>0</v>
      </c>
      <c r="P65" s="112">
        <v>0</v>
      </c>
      <c r="Q65" s="112">
        <f t="shared" si="10"/>
        <v>0</v>
      </c>
    </row>
    <row r="66" spans="1:17" x14ac:dyDescent="0.25">
      <c r="A66" s="47"/>
      <c r="B66" s="64" t="s">
        <v>64</v>
      </c>
      <c r="C66" s="107">
        <v>0</v>
      </c>
      <c r="D66" s="100">
        <v>0</v>
      </c>
      <c r="E66" s="100">
        <v>0</v>
      </c>
      <c r="F66" s="100">
        <v>0</v>
      </c>
      <c r="G66" s="100">
        <v>0</v>
      </c>
      <c r="H66" s="100">
        <v>0</v>
      </c>
      <c r="I66" s="100">
        <v>0</v>
      </c>
      <c r="J66" s="100">
        <v>0</v>
      </c>
      <c r="K66" s="100">
        <v>0</v>
      </c>
      <c r="L66" s="100">
        <v>0</v>
      </c>
      <c r="M66" s="100">
        <v>0</v>
      </c>
      <c r="N66" s="100">
        <v>0</v>
      </c>
      <c r="O66" s="100">
        <v>0</v>
      </c>
      <c r="P66" s="100">
        <v>0</v>
      </c>
      <c r="Q66" s="108">
        <f t="shared" si="10"/>
        <v>0</v>
      </c>
    </row>
    <row r="67" spans="1:17" x14ac:dyDescent="0.25">
      <c r="A67" s="47"/>
      <c r="B67" s="64" t="s">
        <v>65</v>
      </c>
      <c r="C67" s="107">
        <v>0</v>
      </c>
      <c r="D67" s="100">
        <v>0</v>
      </c>
      <c r="E67" s="100">
        <v>0</v>
      </c>
      <c r="F67" s="100">
        <v>0</v>
      </c>
      <c r="G67" s="100">
        <v>0</v>
      </c>
      <c r="H67" s="100">
        <v>0</v>
      </c>
      <c r="I67" s="100">
        <v>0</v>
      </c>
      <c r="J67" s="100">
        <v>0</v>
      </c>
      <c r="K67" s="100">
        <v>0</v>
      </c>
      <c r="L67" s="100">
        <v>0</v>
      </c>
      <c r="M67" s="100">
        <v>0</v>
      </c>
      <c r="N67" s="100">
        <v>0</v>
      </c>
      <c r="O67" s="100">
        <v>0</v>
      </c>
      <c r="P67" s="100">
        <v>0</v>
      </c>
      <c r="Q67" s="108">
        <f t="shared" si="10"/>
        <v>0</v>
      </c>
    </row>
    <row r="68" spans="1:17" x14ac:dyDescent="0.25">
      <c r="A68" s="47"/>
      <c r="B68" s="65" t="s">
        <v>66</v>
      </c>
      <c r="C68" s="106">
        <f>C71+C70+C69</f>
        <v>0</v>
      </c>
      <c r="D68" s="103">
        <v>0</v>
      </c>
      <c r="E68" s="103">
        <v>0</v>
      </c>
      <c r="F68" s="103">
        <v>0</v>
      </c>
      <c r="G68" s="103">
        <v>0</v>
      </c>
      <c r="H68" s="103">
        <v>0</v>
      </c>
      <c r="I68" s="103">
        <v>0</v>
      </c>
      <c r="J68" s="103">
        <v>0</v>
      </c>
      <c r="K68" s="103">
        <v>0</v>
      </c>
      <c r="L68" s="103">
        <v>0</v>
      </c>
      <c r="M68" s="103">
        <v>0</v>
      </c>
      <c r="N68" s="103">
        <v>0</v>
      </c>
      <c r="O68" s="103">
        <v>0</v>
      </c>
      <c r="P68" s="103">
        <v>0</v>
      </c>
      <c r="Q68" s="112">
        <f t="shared" si="10"/>
        <v>0</v>
      </c>
    </row>
    <row r="69" spans="1:17" x14ac:dyDescent="0.25">
      <c r="A69" s="47"/>
      <c r="B69" s="64" t="s">
        <v>67</v>
      </c>
      <c r="C69" s="107">
        <v>0</v>
      </c>
      <c r="D69" s="100">
        <v>0</v>
      </c>
      <c r="E69" s="100">
        <v>0</v>
      </c>
      <c r="F69" s="100">
        <v>0</v>
      </c>
      <c r="G69" s="100">
        <v>0</v>
      </c>
      <c r="H69" s="100">
        <v>0</v>
      </c>
      <c r="I69" s="100">
        <v>0</v>
      </c>
      <c r="J69" s="100">
        <v>0</v>
      </c>
      <c r="K69" s="100">
        <v>0</v>
      </c>
      <c r="L69" s="100">
        <v>0</v>
      </c>
      <c r="M69" s="100">
        <v>0</v>
      </c>
      <c r="N69" s="100">
        <v>0</v>
      </c>
      <c r="O69" s="100">
        <v>0</v>
      </c>
      <c r="P69" s="100">
        <v>0</v>
      </c>
      <c r="Q69" s="108">
        <f t="shared" si="10"/>
        <v>0</v>
      </c>
    </row>
    <row r="70" spans="1:17" x14ac:dyDescent="0.25">
      <c r="A70" s="47"/>
      <c r="B70" s="64" t="s">
        <v>68</v>
      </c>
      <c r="C70" s="107">
        <v>0</v>
      </c>
      <c r="D70" s="100">
        <v>0</v>
      </c>
      <c r="E70" s="100">
        <v>0</v>
      </c>
      <c r="F70" s="100">
        <v>0</v>
      </c>
      <c r="G70" s="100">
        <v>0</v>
      </c>
      <c r="H70" s="100">
        <v>0</v>
      </c>
      <c r="I70" s="100">
        <v>0</v>
      </c>
      <c r="J70" s="100">
        <v>0</v>
      </c>
      <c r="K70" s="100">
        <v>0</v>
      </c>
      <c r="L70" s="100">
        <v>0</v>
      </c>
      <c r="M70" s="100">
        <v>0</v>
      </c>
      <c r="N70" s="100">
        <v>0</v>
      </c>
      <c r="O70" s="100">
        <v>0</v>
      </c>
      <c r="P70" s="100">
        <v>0</v>
      </c>
      <c r="Q70" s="108">
        <f t="shared" si="10"/>
        <v>0</v>
      </c>
    </row>
    <row r="71" spans="1:17" x14ac:dyDescent="0.25">
      <c r="A71" s="47"/>
      <c r="B71" s="64" t="s">
        <v>69</v>
      </c>
      <c r="C71" s="107">
        <v>0</v>
      </c>
      <c r="D71" s="100">
        <v>0</v>
      </c>
      <c r="E71" s="100">
        <v>0</v>
      </c>
      <c r="F71" s="100">
        <v>0</v>
      </c>
      <c r="G71" s="100">
        <v>0</v>
      </c>
      <c r="H71" s="100">
        <v>0</v>
      </c>
      <c r="I71" s="100">
        <v>0</v>
      </c>
      <c r="J71" s="100">
        <v>0</v>
      </c>
      <c r="K71" s="100">
        <v>0</v>
      </c>
      <c r="L71" s="100">
        <v>0</v>
      </c>
      <c r="M71" s="100">
        <v>0</v>
      </c>
      <c r="N71" s="100">
        <v>0</v>
      </c>
      <c r="O71" s="100">
        <v>0</v>
      </c>
      <c r="P71" s="100">
        <v>0</v>
      </c>
      <c r="Q71" s="108">
        <f t="shared" si="10"/>
        <v>0</v>
      </c>
    </row>
    <row r="72" spans="1:17" x14ac:dyDescent="0.25">
      <c r="A72" s="47"/>
      <c r="B72" s="57" t="s">
        <v>35</v>
      </c>
      <c r="C72" s="94">
        <f t="shared" ref="C72:Q72" si="13">C8+C14+C24+C34+C42+C50+C60+C65</f>
        <v>335288000</v>
      </c>
      <c r="D72" s="94">
        <f t="shared" si="13"/>
        <v>335288000</v>
      </c>
      <c r="E72" s="95">
        <f t="shared" si="13"/>
        <v>20245549.07</v>
      </c>
      <c r="F72" s="96">
        <f t="shared" si="13"/>
        <v>23978356.990000002</v>
      </c>
      <c r="G72" s="96">
        <f t="shared" si="13"/>
        <v>0</v>
      </c>
      <c r="H72" s="96">
        <f t="shared" si="13"/>
        <v>0</v>
      </c>
      <c r="I72" s="96">
        <f t="shared" si="13"/>
        <v>0</v>
      </c>
      <c r="J72" s="96">
        <f t="shared" si="13"/>
        <v>0</v>
      </c>
      <c r="K72" s="96">
        <f t="shared" si="13"/>
        <v>0</v>
      </c>
      <c r="L72" s="96">
        <f t="shared" si="13"/>
        <v>0</v>
      </c>
      <c r="M72" s="96">
        <f t="shared" si="13"/>
        <v>0</v>
      </c>
      <c r="N72" s="96">
        <f t="shared" si="13"/>
        <v>0</v>
      </c>
      <c r="O72" s="96">
        <f t="shared" si="13"/>
        <v>0</v>
      </c>
      <c r="P72" s="96">
        <f t="shared" si="13"/>
        <v>0</v>
      </c>
      <c r="Q72" s="96">
        <f t="shared" si="13"/>
        <v>44223906.060000002</v>
      </c>
    </row>
    <row r="73" spans="1:17" x14ac:dyDescent="0.25">
      <c r="A73" s="47"/>
      <c r="B73" s="65" t="s">
        <v>70</v>
      </c>
      <c r="C73" s="106"/>
      <c r="D73" s="105"/>
      <c r="E73" s="100">
        <v>0</v>
      </c>
      <c r="F73" s="100">
        <v>0</v>
      </c>
      <c r="G73" s="100">
        <v>0</v>
      </c>
      <c r="H73" s="100">
        <v>0</v>
      </c>
      <c r="I73" s="100">
        <v>0</v>
      </c>
      <c r="J73" s="100">
        <v>0</v>
      </c>
      <c r="K73" s="100">
        <v>0</v>
      </c>
      <c r="L73" s="100">
        <v>0</v>
      </c>
      <c r="M73" s="100">
        <v>0</v>
      </c>
      <c r="N73" s="100">
        <v>0</v>
      </c>
      <c r="O73" s="100">
        <v>0</v>
      </c>
      <c r="P73" s="100">
        <v>0</v>
      </c>
      <c r="Q73" s="108">
        <v>0</v>
      </c>
    </row>
    <row r="74" spans="1:17" x14ac:dyDescent="0.25">
      <c r="A74" s="47"/>
      <c r="B74" s="65" t="s">
        <v>71</v>
      </c>
      <c r="C74" s="107">
        <v>0</v>
      </c>
      <c r="D74" s="100">
        <v>0</v>
      </c>
      <c r="E74" s="100">
        <v>0</v>
      </c>
      <c r="F74" s="100">
        <v>0</v>
      </c>
      <c r="G74" s="100">
        <v>0</v>
      </c>
      <c r="H74" s="100">
        <v>0</v>
      </c>
      <c r="I74" s="100">
        <v>0</v>
      </c>
      <c r="J74" s="100">
        <v>0</v>
      </c>
      <c r="K74" s="100">
        <v>0</v>
      </c>
      <c r="L74" s="100">
        <v>0</v>
      </c>
      <c r="M74" s="100">
        <v>0</v>
      </c>
      <c r="N74" s="100">
        <v>0</v>
      </c>
      <c r="O74" s="100">
        <v>0</v>
      </c>
      <c r="P74" s="100">
        <v>0</v>
      </c>
      <c r="Q74" s="108">
        <v>0</v>
      </c>
    </row>
    <row r="75" spans="1:17" x14ac:dyDescent="0.25">
      <c r="A75" s="47"/>
      <c r="B75" s="64" t="s">
        <v>72</v>
      </c>
      <c r="C75" s="107">
        <v>0</v>
      </c>
      <c r="D75" s="100">
        <v>0</v>
      </c>
      <c r="E75" s="100">
        <v>0</v>
      </c>
      <c r="F75" s="100">
        <v>0</v>
      </c>
      <c r="G75" s="100">
        <v>0</v>
      </c>
      <c r="H75" s="100">
        <v>0</v>
      </c>
      <c r="I75" s="100">
        <v>0</v>
      </c>
      <c r="J75" s="100">
        <v>0</v>
      </c>
      <c r="K75" s="100">
        <v>0</v>
      </c>
      <c r="L75" s="100">
        <v>0</v>
      </c>
      <c r="M75" s="100">
        <v>0</v>
      </c>
      <c r="N75" s="100">
        <v>0</v>
      </c>
      <c r="O75" s="100">
        <v>0</v>
      </c>
      <c r="P75" s="100">
        <v>0</v>
      </c>
      <c r="Q75" s="108">
        <v>0</v>
      </c>
    </row>
    <row r="76" spans="1:17" x14ac:dyDescent="0.25">
      <c r="A76" s="47"/>
      <c r="B76" s="64" t="s">
        <v>73</v>
      </c>
      <c r="C76" s="107">
        <v>0</v>
      </c>
      <c r="D76" s="100">
        <v>0</v>
      </c>
      <c r="E76" s="100">
        <v>0</v>
      </c>
      <c r="F76" s="100">
        <v>0</v>
      </c>
      <c r="G76" s="100">
        <v>0</v>
      </c>
      <c r="H76" s="100">
        <v>0</v>
      </c>
      <c r="I76" s="100">
        <v>0</v>
      </c>
      <c r="J76" s="100">
        <v>0</v>
      </c>
      <c r="K76" s="100">
        <v>0</v>
      </c>
      <c r="L76" s="100">
        <v>0</v>
      </c>
      <c r="M76" s="100">
        <v>0</v>
      </c>
      <c r="N76" s="100">
        <v>0</v>
      </c>
      <c r="O76" s="100">
        <v>0</v>
      </c>
      <c r="P76" s="100">
        <v>0</v>
      </c>
      <c r="Q76" s="108">
        <v>0</v>
      </c>
    </row>
    <row r="77" spans="1:17" x14ac:dyDescent="0.25">
      <c r="A77" s="47"/>
      <c r="B77" s="65" t="s">
        <v>74</v>
      </c>
      <c r="C77" s="107">
        <v>0</v>
      </c>
      <c r="D77" s="100">
        <v>0</v>
      </c>
      <c r="E77" s="100">
        <v>0</v>
      </c>
      <c r="F77" s="100">
        <v>0</v>
      </c>
      <c r="G77" s="100">
        <v>0</v>
      </c>
      <c r="H77" s="100">
        <v>0</v>
      </c>
      <c r="I77" s="100">
        <v>0</v>
      </c>
      <c r="J77" s="100">
        <v>0</v>
      </c>
      <c r="K77" s="100">
        <v>0</v>
      </c>
      <c r="L77" s="100">
        <v>0</v>
      </c>
      <c r="M77" s="100">
        <v>0</v>
      </c>
      <c r="N77" s="100">
        <v>0</v>
      </c>
      <c r="O77" s="100">
        <v>0</v>
      </c>
      <c r="P77" s="100">
        <v>0</v>
      </c>
      <c r="Q77" s="108">
        <v>0</v>
      </c>
    </row>
    <row r="78" spans="1:17" x14ac:dyDescent="0.25">
      <c r="A78" s="47"/>
      <c r="B78" s="64" t="s">
        <v>75</v>
      </c>
      <c r="C78" s="107">
        <v>0</v>
      </c>
      <c r="D78" s="100">
        <v>0</v>
      </c>
      <c r="E78" s="100">
        <v>0</v>
      </c>
      <c r="F78" s="100">
        <v>0</v>
      </c>
      <c r="G78" s="100">
        <v>0</v>
      </c>
      <c r="H78" s="100">
        <v>0</v>
      </c>
      <c r="I78" s="100">
        <v>0</v>
      </c>
      <c r="J78" s="100">
        <v>0</v>
      </c>
      <c r="K78" s="100">
        <v>0</v>
      </c>
      <c r="L78" s="100">
        <v>0</v>
      </c>
      <c r="M78" s="100">
        <v>0</v>
      </c>
      <c r="N78" s="100">
        <v>0</v>
      </c>
      <c r="O78" s="100">
        <v>0</v>
      </c>
      <c r="P78" s="100">
        <v>0</v>
      </c>
      <c r="Q78" s="108">
        <v>0</v>
      </c>
    </row>
    <row r="79" spans="1:17" x14ac:dyDescent="0.25">
      <c r="A79" s="47"/>
      <c r="B79" s="64" t="s">
        <v>76</v>
      </c>
      <c r="C79" s="107">
        <v>0</v>
      </c>
      <c r="D79" s="100">
        <v>0</v>
      </c>
      <c r="E79" s="100">
        <v>0</v>
      </c>
      <c r="F79" s="100">
        <v>0</v>
      </c>
      <c r="G79" s="100">
        <v>0</v>
      </c>
      <c r="H79" s="100">
        <v>0</v>
      </c>
      <c r="I79" s="100">
        <v>0</v>
      </c>
      <c r="J79" s="100">
        <v>0</v>
      </c>
      <c r="K79" s="100">
        <v>0</v>
      </c>
      <c r="L79" s="100">
        <v>0</v>
      </c>
      <c r="M79" s="100">
        <v>0</v>
      </c>
      <c r="N79" s="100">
        <v>0</v>
      </c>
      <c r="O79" s="100">
        <v>0</v>
      </c>
      <c r="P79" s="100">
        <v>0</v>
      </c>
      <c r="Q79" s="108">
        <v>0</v>
      </c>
    </row>
    <row r="80" spans="1:17" x14ac:dyDescent="0.25">
      <c r="A80" s="47"/>
      <c r="B80" s="65" t="s">
        <v>77</v>
      </c>
      <c r="C80" s="107">
        <v>0</v>
      </c>
      <c r="D80" s="100">
        <v>0</v>
      </c>
      <c r="E80" s="100">
        <v>0</v>
      </c>
      <c r="F80" s="100">
        <v>0</v>
      </c>
      <c r="G80" s="100">
        <v>0</v>
      </c>
      <c r="H80" s="100">
        <v>0</v>
      </c>
      <c r="I80" s="100">
        <v>0</v>
      </c>
      <c r="J80" s="100">
        <v>0</v>
      </c>
      <c r="K80" s="100">
        <v>0</v>
      </c>
      <c r="L80" s="100">
        <v>0</v>
      </c>
      <c r="M80" s="100">
        <v>0</v>
      </c>
      <c r="N80" s="100">
        <v>0</v>
      </c>
      <c r="O80" s="100">
        <v>0</v>
      </c>
      <c r="P80" s="100">
        <v>0</v>
      </c>
      <c r="Q80" s="108">
        <v>0</v>
      </c>
    </row>
    <row r="81" spans="1:17" x14ac:dyDescent="0.25">
      <c r="A81" s="47"/>
      <c r="B81" s="64" t="s">
        <v>78</v>
      </c>
      <c r="C81" s="107">
        <v>0</v>
      </c>
      <c r="D81" s="100">
        <v>0</v>
      </c>
      <c r="E81" s="100">
        <v>0</v>
      </c>
      <c r="F81" s="100">
        <v>0</v>
      </c>
      <c r="G81" s="100">
        <v>0</v>
      </c>
      <c r="H81" s="100">
        <v>0</v>
      </c>
      <c r="I81" s="100">
        <v>0</v>
      </c>
      <c r="J81" s="100">
        <v>0</v>
      </c>
      <c r="K81" s="100">
        <v>0</v>
      </c>
      <c r="L81" s="100">
        <v>0</v>
      </c>
      <c r="M81" s="100">
        <v>0</v>
      </c>
      <c r="N81" s="100">
        <v>0</v>
      </c>
      <c r="O81" s="100">
        <v>0</v>
      </c>
      <c r="P81" s="100">
        <v>0</v>
      </c>
      <c r="Q81" s="108">
        <v>0</v>
      </c>
    </row>
    <row r="82" spans="1:17" x14ac:dyDescent="0.25">
      <c r="A82" s="47"/>
      <c r="B82" s="57" t="s">
        <v>79</v>
      </c>
      <c r="C82" s="113">
        <f>SUM(C74:C81)</f>
        <v>0</v>
      </c>
      <c r="D82" s="114">
        <f>SUM(D74:D81)</f>
        <v>0</v>
      </c>
      <c r="E82" s="114">
        <v>0</v>
      </c>
      <c r="F82" s="114">
        <v>0</v>
      </c>
      <c r="G82" s="115">
        <v>0</v>
      </c>
      <c r="H82" s="115">
        <v>0</v>
      </c>
      <c r="I82" s="115">
        <v>0</v>
      </c>
      <c r="J82" s="115">
        <v>0</v>
      </c>
      <c r="K82" s="115">
        <v>0</v>
      </c>
      <c r="L82" s="115">
        <v>0</v>
      </c>
      <c r="M82" s="115">
        <v>0</v>
      </c>
      <c r="N82" s="115">
        <v>0</v>
      </c>
      <c r="O82" s="115">
        <v>0</v>
      </c>
      <c r="P82" s="115">
        <v>0</v>
      </c>
      <c r="Q82" s="115">
        <v>0</v>
      </c>
    </row>
    <row r="83" spans="1:17" ht="13.5" customHeight="1" x14ac:dyDescent="0.25">
      <c r="A83" s="47"/>
      <c r="B83" s="47"/>
      <c r="C83" s="69"/>
      <c r="D83" s="69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</row>
    <row r="84" spans="1:17" ht="13.5" customHeight="1" x14ac:dyDescent="0.25">
      <c r="A84" s="47"/>
      <c r="B84" s="58" t="s">
        <v>80</v>
      </c>
      <c r="C84" s="97">
        <f t="shared" ref="C84:Q84" si="14">C72+C82</f>
        <v>335288000</v>
      </c>
      <c r="D84" s="97">
        <f t="shared" si="14"/>
        <v>335288000</v>
      </c>
      <c r="E84" s="98">
        <f t="shared" si="14"/>
        <v>20245549.07</v>
      </c>
      <c r="F84" s="99">
        <f t="shared" si="14"/>
        <v>23978356.990000002</v>
      </c>
      <c r="G84" s="99">
        <f t="shared" si="14"/>
        <v>0</v>
      </c>
      <c r="H84" s="99">
        <f t="shared" si="14"/>
        <v>0</v>
      </c>
      <c r="I84" s="99">
        <f t="shared" si="14"/>
        <v>0</v>
      </c>
      <c r="J84" s="99">
        <f t="shared" si="14"/>
        <v>0</v>
      </c>
      <c r="K84" s="99">
        <f t="shared" si="14"/>
        <v>0</v>
      </c>
      <c r="L84" s="99">
        <f t="shared" si="14"/>
        <v>0</v>
      </c>
      <c r="M84" s="99">
        <f t="shared" si="14"/>
        <v>0</v>
      </c>
      <c r="N84" s="99">
        <f t="shared" si="14"/>
        <v>0</v>
      </c>
      <c r="O84" s="99">
        <f t="shared" si="14"/>
        <v>0</v>
      </c>
      <c r="P84" s="99">
        <f t="shared" si="14"/>
        <v>0</v>
      </c>
      <c r="Q84" s="99">
        <f t="shared" si="14"/>
        <v>44223906.060000002</v>
      </c>
    </row>
    <row r="85" spans="1:17" ht="13.5" customHeight="1" x14ac:dyDescent="0.25">
      <c r="A85" s="47"/>
      <c r="B85" s="47" t="s">
        <v>109</v>
      </c>
      <c r="C85" s="47"/>
      <c r="D85" s="55"/>
      <c r="E85" s="59"/>
      <c r="F85" s="69"/>
      <c r="G85" s="47"/>
      <c r="H85" s="47"/>
      <c r="I85" s="47"/>
      <c r="J85" s="59"/>
      <c r="K85" s="47"/>
      <c r="L85" s="47"/>
      <c r="M85" s="47"/>
      <c r="N85" s="47"/>
      <c r="O85" s="47"/>
      <c r="P85" s="47"/>
      <c r="Q85" s="61"/>
    </row>
    <row r="86" spans="1:17" ht="13.5" customHeight="1" x14ac:dyDescent="0.25">
      <c r="A86" s="47"/>
      <c r="B86" s="47" t="s">
        <v>121</v>
      </c>
      <c r="C86" s="59"/>
      <c r="D86" s="55"/>
      <c r="E86" s="59"/>
      <c r="F86" s="36"/>
      <c r="G86" s="55"/>
      <c r="H86" s="55"/>
      <c r="I86" s="55"/>
      <c r="J86" s="62"/>
      <c r="K86" s="55"/>
      <c r="L86" s="55"/>
      <c r="M86" s="47"/>
      <c r="N86" s="63"/>
      <c r="O86" s="55"/>
      <c r="P86" s="55"/>
      <c r="Q86" s="55"/>
    </row>
    <row r="87" spans="1:17" ht="13.5" customHeight="1" x14ac:dyDescent="0.25">
      <c r="A87" s="47"/>
      <c r="B87" s="47" t="s">
        <v>122</v>
      </c>
      <c r="C87" s="59"/>
      <c r="D87" s="55"/>
      <c r="E87" s="47"/>
      <c r="F87" s="60"/>
      <c r="G87" s="55"/>
      <c r="H87" s="62"/>
      <c r="I87" s="63"/>
      <c r="J87" s="62"/>
      <c r="K87" s="47"/>
      <c r="L87" s="47"/>
      <c r="M87" s="47"/>
      <c r="N87" s="63"/>
      <c r="O87" s="59"/>
      <c r="P87" s="62"/>
      <c r="Q87" s="61"/>
    </row>
    <row r="88" spans="1:17" ht="13.5" customHeight="1" x14ac:dyDescent="0.25">
      <c r="A88" s="47"/>
      <c r="B88" s="72"/>
      <c r="C88" s="73"/>
      <c r="D88" s="74"/>
      <c r="E88" s="72"/>
      <c r="F88" s="72"/>
      <c r="G88" s="74"/>
      <c r="H88" s="75"/>
      <c r="I88" s="76"/>
      <c r="J88" s="75"/>
      <c r="K88" s="75"/>
      <c r="L88" s="75"/>
      <c r="M88" s="72"/>
      <c r="N88" s="76"/>
      <c r="O88" s="73"/>
      <c r="P88" s="75"/>
      <c r="Q88" s="77"/>
    </row>
    <row r="89" spans="1:17" ht="13.5" customHeight="1" x14ac:dyDescent="0.25">
      <c r="A89" s="47"/>
      <c r="B89" s="72"/>
      <c r="C89" s="73"/>
      <c r="D89" s="74"/>
      <c r="E89" s="72"/>
      <c r="F89" s="72"/>
      <c r="G89" s="74"/>
      <c r="H89" s="75"/>
      <c r="I89" s="76"/>
      <c r="J89" s="75"/>
      <c r="K89" s="72"/>
      <c r="L89" s="72"/>
      <c r="M89" s="72"/>
      <c r="N89" s="76"/>
      <c r="O89" s="73"/>
      <c r="P89" s="75"/>
      <c r="Q89" s="77"/>
    </row>
    <row r="90" spans="1:17" ht="13.5" customHeight="1" x14ac:dyDescent="0.25">
      <c r="A90" s="47"/>
      <c r="C90" s="44"/>
    </row>
    <row r="91" spans="1:17" ht="13.5" customHeight="1" x14ac:dyDescent="0.25">
      <c r="A91" s="47"/>
      <c r="C91" s="45"/>
      <c r="D91" s="41"/>
      <c r="O91" s="36"/>
    </row>
    <row r="92" spans="1:17" ht="13.5" customHeight="1" x14ac:dyDescent="0.25">
      <c r="A92" s="47"/>
      <c r="O92" s="36"/>
    </row>
    <row r="93" spans="1:17" ht="13.5" customHeight="1" x14ac:dyDescent="0.25">
      <c r="O93" s="36"/>
    </row>
    <row r="94" spans="1:17" x14ac:dyDescent="0.25">
      <c r="O94" s="36"/>
    </row>
    <row r="95" spans="1:17" x14ac:dyDescent="0.25">
      <c r="O95" s="36"/>
    </row>
    <row r="96" spans="1:17" x14ac:dyDescent="0.25">
      <c r="O96" s="36"/>
    </row>
    <row r="98" spans="15:15" x14ac:dyDescent="0.25">
      <c r="O98" s="36"/>
    </row>
    <row r="99" spans="15:15" x14ac:dyDescent="0.25">
      <c r="O99" s="36"/>
    </row>
    <row r="100" spans="15:15" x14ac:dyDescent="0.25">
      <c r="O100" s="36"/>
    </row>
    <row r="101" spans="15:15" x14ac:dyDescent="0.25">
      <c r="O101" s="36"/>
    </row>
    <row r="103" spans="15:15" x14ac:dyDescent="0.25">
      <c r="O103" s="36"/>
    </row>
    <row r="107" spans="15:15" x14ac:dyDescent="0.25">
      <c r="O107" s="36"/>
    </row>
    <row r="108" spans="15:15" x14ac:dyDescent="0.25">
      <c r="O108" s="36"/>
    </row>
    <row r="110" spans="15:15" x14ac:dyDescent="0.25">
      <c r="O110" s="36"/>
    </row>
    <row r="112" spans="15:15" x14ac:dyDescent="0.25">
      <c r="O112" s="36"/>
    </row>
    <row r="116" spans="9:9" x14ac:dyDescent="0.25">
      <c r="I116" s="35">
        <v>8</v>
      </c>
    </row>
  </sheetData>
  <mergeCells count="5">
    <mergeCell ref="B1:Q1"/>
    <mergeCell ref="B3:Q3"/>
    <mergeCell ref="B4:Q4"/>
    <mergeCell ref="E5:O5"/>
    <mergeCell ref="B2:Q2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portrait" r:id="rId1"/>
  <headerFooter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zoomScaleNormal="100" workbookViewId="0">
      <pane xSplit="2" ySplit="6" topLeftCell="E7" activePane="bottomRight" state="frozen"/>
      <selection activeCell="O53" sqref="O53"/>
      <selection pane="topRight" activeCell="O53" sqref="O53"/>
      <selection pane="bottomLeft" activeCell="O53" sqref="O53"/>
      <selection pane="bottomRight" activeCell="M64" sqref="M64"/>
    </sheetView>
  </sheetViews>
  <sheetFormatPr baseColWidth="10" defaultColWidth="9.140625" defaultRowHeight="15" x14ac:dyDescent="0.25"/>
  <cols>
    <col min="1" max="1" width="1.140625" style="35" customWidth="1"/>
    <col min="2" max="2" width="71.28515625" style="35" customWidth="1"/>
    <col min="3" max="3" width="15.140625" style="35" customWidth="1"/>
    <col min="4" max="4" width="19.28515625" style="35" bestFit="1" customWidth="1"/>
    <col min="5" max="5" width="14.5703125" style="35" customWidth="1"/>
    <col min="6" max="6" width="13.5703125" style="40" customWidth="1"/>
    <col min="7" max="7" width="14.85546875" style="35" customWidth="1"/>
    <col min="8" max="8" width="13.140625" style="35" customWidth="1"/>
    <col min="9" max="10" width="11.5703125" style="35" customWidth="1"/>
    <col min="11" max="11" width="11.85546875" style="35" customWidth="1"/>
    <col min="12" max="12" width="12.140625" style="35" customWidth="1"/>
    <col min="13" max="13" width="14.140625" style="35" customWidth="1"/>
    <col min="14" max="14" width="13.85546875" style="35" customWidth="1"/>
    <col min="15" max="16" width="13.140625" style="35" customWidth="1"/>
    <col min="17" max="17" width="12.5703125" style="43" bestFit="1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7"/>
      <c r="B1" s="125" t="s">
        <v>101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S1" s="46" t="s">
        <v>94</v>
      </c>
    </row>
    <row r="2" spans="1:30" ht="15.75" x14ac:dyDescent="0.25">
      <c r="A2" s="47"/>
      <c r="B2" s="126" t="s">
        <v>108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S2" s="46"/>
    </row>
    <row r="3" spans="1:30" ht="15.75" x14ac:dyDescent="0.25">
      <c r="A3" s="47"/>
      <c r="B3" s="126" t="s">
        <v>117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S3" s="46"/>
    </row>
    <row r="4" spans="1:30" ht="15.75" x14ac:dyDescent="0.25">
      <c r="A4" s="47"/>
      <c r="B4" s="125" t="s">
        <v>119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S4" s="46"/>
    </row>
    <row r="5" spans="1:30" ht="42.6" customHeight="1" x14ac:dyDescent="0.25">
      <c r="A5" s="47"/>
      <c r="B5" s="49"/>
      <c r="C5" s="49"/>
      <c r="D5" s="49"/>
      <c r="E5" s="130" t="s">
        <v>120</v>
      </c>
      <c r="F5" s="130"/>
      <c r="G5" s="129"/>
      <c r="H5" s="129"/>
      <c r="I5" s="129"/>
      <c r="J5" s="129"/>
      <c r="K5" s="129"/>
      <c r="L5" s="129"/>
      <c r="M5" s="129"/>
      <c r="N5" s="129"/>
      <c r="O5" s="129"/>
      <c r="P5" s="71"/>
      <c r="Q5" s="49"/>
      <c r="S5" s="46"/>
    </row>
    <row r="6" spans="1:30" ht="25.5" x14ac:dyDescent="0.25">
      <c r="A6" s="47"/>
      <c r="B6" s="50" t="s">
        <v>0</v>
      </c>
      <c r="C6" s="51" t="s">
        <v>37</v>
      </c>
      <c r="D6" s="52" t="s">
        <v>118</v>
      </c>
      <c r="E6" s="51" t="s">
        <v>81</v>
      </c>
      <c r="F6" s="51" t="s">
        <v>82</v>
      </c>
      <c r="G6" s="51" t="s">
        <v>83</v>
      </c>
      <c r="H6" s="51" t="s">
        <v>84</v>
      </c>
      <c r="I6" s="51" t="s">
        <v>85</v>
      </c>
      <c r="J6" s="51" t="s">
        <v>86</v>
      </c>
      <c r="K6" s="51" t="s">
        <v>87</v>
      </c>
      <c r="L6" s="51" t="s">
        <v>88</v>
      </c>
      <c r="M6" s="51" t="s">
        <v>89</v>
      </c>
      <c r="N6" s="51" t="s">
        <v>90</v>
      </c>
      <c r="O6" s="51" t="s">
        <v>91</v>
      </c>
      <c r="P6" s="51" t="s">
        <v>92</v>
      </c>
      <c r="Q6" s="53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7"/>
      <c r="B7" s="54" t="s">
        <v>1</v>
      </c>
      <c r="C7" s="78">
        <f t="shared" ref="C7:Q7" si="0">C8+C14+C24+C34+C42+C50+C60+C65+C68</f>
        <v>335288000</v>
      </c>
      <c r="D7" s="79">
        <f t="shared" si="0"/>
        <v>335288000</v>
      </c>
      <c r="E7" s="80">
        <f t="shared" si="0"/>
        <v>20245549.07</v>
      </c>
      <c r="F7" s="101">
        <f t="shared" si="0"/>
        <v>23978356.990000002</v>
      </c>
      <c r="G7" s="102">
        <f t="shared" si="0"/>
        <v>0</v>
      </c>
      <c r="H7" s="102">
        <f t="shared" si="0"/>
        <v>0</v>
      </c>
      <c r="I7" s="102">
        <f t="shared" si="0"/>
        <v>0</v>
      </c>
      <c r="J7" s="102">
        <f t="shared" si="0"/>
        <v>0</v>
      </c>
      <c r="K7" s="102">
        <f t="shared" si="0"/>
        <v>0</v>
      </c>
      <c r="L7" s="102">
        <f t="shared" si="0"/>
        <v>0</v>
      </c>
      <c r="M7" s="102">
        <f t="shared" si="0"/>
        <v>0</v>
      </c>
      <c r="N7" s="102">
        <f t="shared" si="0"/>
        <v>0</v>
      </c>
      <c r="O7" s="102">
        <f t="shared" si="0"/>
        <v>0</v>
      </c>
      <c r="P7" s="102">
        <f t="shared" si="0"/>
        <v>0</v>
      </c>
      <c r="Q7" s="81">
        <f t="shared" si="0"/>
        <v>44223906.060000002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7"/>
      <c r="B8" s="54" t="s">
        <v>2</v>
      </c>
      <c r="C8" s="82">
        <f>C9+C10+C11+C12+C13</f>
        <v>244840000</v>
      </c>
      <c r="D8" s="83">
        <f>D9+D10+D11+D12+D13</f>
        <v>247606000</v>
      </c>
      <c r="E8" s="84">
        <f>E9+E10+E11+E12+E13</f>
        <v>16425306.469999999</v>
      </c>
      <c r="F8" s="103">
        <f t="shared" ref="F8:P8" si="2">F9+F10+F11+F12+F13</f>
        <v>16845266.710000001</v>
      </c>
      <c r="G8" s="103">
        <f t="shared" si="2"/>
        <v>0</v>
      </c>
      <c r="H8" s="103">
        <f t="shared" si="2"/>
        <v>0</v>
      </c>
      <c r="I8" s="103">
        <f t="shared" si="2"/>
        <v>0</v>
      </c>
      <c r="J8" s="103">
        <f>J9+J10+J11+J12+J13</f>
        <v>0</v>
      </c>
      <c r="K8" s="103">
        <f t="shared" si="2"/>
        <v>0</v>
      </c>
      <c r="L8" s="103">
        <f t="shared" si="2"/>
        <v>0</v>
      </c>
      <c r="M8" s="103">
        <f t="shared" si="2"/>
        <v>0</v>
      </c>
      <c r="N8" s="103">
        <f>N9+N10+N11+N12+N13</f>
        <v>0</v>
      </c>
      <c r="O8" s="103">
        <f t="shared" si="2"/>
        <v>0</v>
      </c>
      <c r="P8" s="103">
        <f t="shared" si="2"/>
        <v>0</v>
      </c>
      <c r="Q8" s="84">
        <f>E8+F8+G8+H8+I8+J8+K8+L8+M8+N8+O8+P8</f>
        <v>33270573.18</v>
      </c>
      <c r="U8" s="19"/>
    </row>
    <row r="9" spans="1:30" ht="13.5" customHeight="1" x14ac:dyDescent="0.25">
      <c r="A9" s="47"/>
      <c r="B9" s="64" t="s">
        <v>3</v>
      </c>
      <c r="C9" s="85">
        <v>175419179</v>
      </c>
      <c r="D9" s="86">
        <v>175893179</v>
      </c>
      <c r="E9" s="86">
        <v>13193666.67</v>
      </c>
      <c r="F9" s="86">
        <v>13246000</v>
      </c>
      <c r="G9" s="105">
        <v>0</v>
      </c>
      <c r="H9" s="105">
        <v>0</v>
      </c>
      <c r="I9" s="105">
        <v>0</v>
      </c>
      <c r="J9" s="105">
        <v>0</v>
      </c>
      <c r="K9" s="105">
        <v>0</v>
      </c>
      <c r="L9" s="105">
        <v>0</v>
      </c>
      <c r="M9" s="105">
        <v>0</v>
      </c>
      <c r="N9" s="105">
        <v>0</v>
      </c>
      <c r="O9" s="105">
        <v>0</v>
      </c>
      <c r="P9" s="105">
        <v>0</v>
      </c>
      <c r="Q9" s="87">
        <f>E9+F9+G9+H9+I9+J9+K9+L9+M9+N9+O9+P9</f>
        <v>26439666.670000002</v>
      </c>
    </row>
    <row r="10" spans="1:30" ht="13.5" customHeight="1" x14ac:dyDescent="0.25">
      <c r="A10" s="47"/>
      <c r="B10" s="64" t="s">
        <v>4</v>
      </c>
      <c r="C10" s="88">
        <v>35256000</v>
      </c>
      <c r="D10" s="89">
        <v>36748000</v>
      </c>
      <c r="E10" s="86">
        <v>675262.71</v>
      </c>
      <c r="F10" s="86">
        <v>675462.3</v>
      </c>
      <c r="G10" s="105">
        <v>0</v>
      </c>
      <c r="H10" s="105">
        <v>0</v>
      </c>
      <c r="I10" s="105">
        <v>0</v>
      </c>
      <c r="J10" s="105">
        <v>0</v>
      </c>
      <c r="K10" s="105">
        <v>0</v>
      </c>
      <c r="L10" s="105">
        <v>0</v>
      </c>
      <c r="M10" s="105">
        <v>0</v>
      </c>
      <c r="N10" s="105">
        <v>0</v>
      </c>
      <c r="O10" s="105">
        <v>0</v>
      </c>
      <c r="P10" s="105">
        <v>0</v>
      </c>
      <c r="Q10" s="70">
        <f t="shared" ref="Q10:Q29" si="3">E10+F10+G10+H10+I10+J10+K10+L10+M10+N10+O10+P10</f>
        <v>1350725.01</v>
      </c>
    </row>
    <row r="11" spans="1:30" x14ac:dyDescent="0.25">
      <c r="A11" s="47"/>
      <c r="B11" s="64" t="s">
        <v>39</v>
      </c>
      <c r="C11" s="68">
        <v>10000000</v>
      </c>
      <c r="D11" s="70">
        <v>10000000</v>
      </c>
      <c r="E11" s="86">
        <v>643500</v>
      </c>
      <c r="F11" s="86">
        <v>1003860</v>
      </c>
      <c r="G11" s="105">
        <v>0</v>
      </c>
      <c r="H11" s="105">
        <v>0</v>
      </c>
      <c r="I11" s="105">
        <v>0</v>
      </c>
      <c r="J11" s="105">
        <v>0</v>
      </c>
      <c r="K11" s="105">
        <v>0</v>
      </c>
      <c r="L11" s="105">
        <v>0</v>
      </c>
      <c r="M11" s="105">
        <v>0</v>
      </c>
      <c r="N11" s="105">
        <v>0</v>
      </c>
      <c r="O11" s="105">
        <v>0</v>
      </c>
      <c r="P11" s="105">
        <v>0</v>
      </c>
      <c r="Q11" s="70">
        <f>E11+F11+G11+H11+I11+J11+K11+L11+M11+N11+O11+P11</f>
        <v>1647360</v>
      </c>
    </row>
    <row r="12" spans="1:30" x14ac:dyDescent="0.25">
      <c r="A12" s="47"/>
      <c r="B12" s="64" t="s">
        <v>5</v>
      </c>
      <c r="C12" s="88">
        <v>600000</v>
      </c>
      <c r="D12" s="89">
        <v>600000</v>
      </c>
      <c r="E12" s="100">
        <v>0</v>
      </c>
      <c r="F12" s="100">
        <v>0</v>
      </c>
      <c r="G12" s="105">
        <v>0</v>
      </c>
      <c r="H12" s="105">
        <v>0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0</v>
      </c>
      <c r="P12" s="105">
        <v>0</v>
      </c>
      <c r="Q12" s="100">
        <f>E12+F12+G12+H12+I12+J12+K12+L12+M12+N12+O12+P12</f>
        <v>0</v>
      </c>
    </row>
    <row r="13" spans="1:30" x14ac:dyDescent="0.25">
      <c r="A13" s="47"/>
      <c r="B13" s="64" t="s">
        <v>6</v>
      </c>
      <c r="C13" s="88">
        <v>23564821</v>
      </c>
      <c r="D13" s="89">
        <v>24364821</v>
      </c>
      <c r="E13" s="86">
        <v>1912877.09</v>
      </c>
      <c r="F13" s="86">
        <v>1919944.41</v>
      </c>
      <c r="G13" s="105">
        <v>0</v>
      </c>
      <c r="H13" s="105">
        <v>0</v>
      </c>
      <c r="I13" s="105">
        <v>0</v>
      </c>
      <c r="J13" s="105">
        <v>0</v>
      </c>
      <c r="K13" s="105">
        <v>0</v>
      </c>
      <c r="L13" s="105">
        <v>0</v>
      </c>
      <c r="M13" s="105">
        <v>0</v>
      </c>
      <c r="N13" s="105">
        <v>0</v>
      </c>
      <c r="O13" s="105">
        <v>0</v>
      </c>
      <c r="P13" s="105">
        <v>0</v>
      </c>
      <c r="Q13" s="86">
        <f>E13+F13+G13+H13+I13+J13+K13+L13+M13+N13+O13+P13</f>
        <v>3832821.5</v>
      </c>
    </row>
    <row r="14" spans="1:30" ht="13.5" customHeight="1" x14ac:dyDescent="0.25">
      <c r="A14" s="47"/>
      <c r="B14" s="54" t="s">
        <v>7</v>
      </c>
      <c r="C14" s="90">
        <f>C15+C16+C17+C18+C19+C20+C21+C22+C23</f>
        <v>73781000</v>
      </c>
      <c r="D14" s="90">
        <f>D15+D16+D17+D18+D19+D20+D21+D22+D23</f>
        <v>70840000</v>
      </c>
      <c r="E14" s="84">
        <f t="shared" ref="E14:P14" si="4">E15+E16+E17+E18+E19+E20+E21+E22+E23</f>
        <v>3218502.6</v>
      </c>
      <c r="F14" s="103">
        <f t="shared" si="4"/>
        <v>6197603.8200000003</v>
      </c>
      <c r="G14" s="103">
        <f t="shared" si="4"/>
        <v>0</v>
      </c>
      <c r="H14" s="103">
        <f t="shared" si="4"/>
        <v>0</v>
      </c>
      <c r="I14" s="103">
        <f t="shared" si="4"/>
        <v>0</v>
      </c>
      <c r="J14" s="103">
        <f t="shared" si="4"/>
        <v>0</v>
      </c>
      <c r="K14" s="103">
        <f t="shared" si="4"/>
        <v>0</v>
      </c>
      <c r="L14" s="103">
        <f t="shared" si="4"/>
        <v>0</v>
      </c>
      <c r="M14" s="103">
        <f t="shared" si="4"/>
        <v>0</v>
      </c>
      <c r="N14" s="103">
        <f t="shared" si="4"/>
        <v>0</v>
      </c>
      <c r="O14" s="103">
        <f t="shared" si="4"/>
        <v>0</v>
      </c>
      <c r="P14" s="103">
        <f t="shared" si="4"/>
        <v>0</v>
      </c>
      <c r="Q14" s="91">
        <f t="shared" si="3"/>
        <v>9416106.4199999999</v>
      </c>
    </row>
    <row r="15" spans="1:30" ht="13.5" customHeight="1" x14ac:dyDescent="0.25">
      <c r="A15" s="47"/>
      <c r="B15" s="64" t="s">
        <v>8</v>
      </c>
      <c r="C15" s="92">
        <v>10960000</v>
      </c>
      <c r="D15" s="92">
        <v>10960000</v>
      </c>
      <c r="E15" s="86">
        <v>1138844.95</v>
      </c>
      <c r="F15" s="86">
        <v>1296419.32</v>
      </c>
      <c r="G15" s="105">
        <v>0</v>
      </c>
      <c r="H15" s="105">
        <v>0</v>
      </c>
      <c r="I15" s="105">
        <v>0</v>
      </c>
      <c r="J15" s="105">
        <v>0</v>
      </c>
      <c r="K15" s="105">
        <v>0</v>
      </c>
      <c r="L15" s="105">
        <v>0</v>
      </c>
      <c r="M15" s="105">
        <v>0</v>
      </c>
      <c r="N15" s="105">
        <v>0</v>
      </c>
      <c r="O15" s="105">
        <v>0</v>
      </c>
      <c r="P15" s="105">
        <v>0</v>
      </c>
      <c r="Q15" s="86">
        <f t="shared" si="3"/>
        <v>2435264.27</v>
      </c>
    </row>
    <row r="16" spans="1:30" x14ac:dyDescent="0.25">
      <c r="A16" s="47"/>
      <c r="B16" s="64" t="s">
        <v>9</v>
      </c>
      <c r="C16" s="92">
        <v>3180000</v>
      </c>
      <c r="D16" s="92">
        <v>3180000</v>
      </c>
      <c r="E16" s="86">
        <v>75000</v>
      </c>
      <c r="F16" s="86">
        <v>233795.24</v>
      </c>
      <c r="G16" s="104">
        <v>0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  <c r="P16" s="104">
        <v>0</v>
      </c>
      <c r="Q16" s="86">
        <f t="shared" si="3"/>
        <v>308795.24</v>
      </c>
    </row>
    <row r="17" spans="1:17" ht="13.5" customHeight="1" x14ac:dyDescent="0.25">
      <c r="A17" s="47"/>
      <c r="B17" s="64" t="s">
        <v>10</v>
      </c>
      <c r="C17" s="92">
        <v>500000</v>
      </c>
      <c r="D17" s="92">
        <v>500000</v>
      </c>
      <c r="E17" s="86">
        <v>9300</v>
      </c>
      <c r="F17" s="86">
        <v>10000</v>
      </c>
      <c r="G17" s="100">
        <v>0</v>
      </c>
      <c r="H17" s="100">
        <v>0</v>
      </c>
      <c r="I17" s="100">
        <v>0</v>
      </c>
      <c r="J17" s="100">
        <v>0</v>
      </c>
      <c r="K17" s="100">
        <v>0</v>
      </c>
      <c r="L17" s="100">
        <v>0</v>
      </c>
      <c r="M17" s="100">
        <v>0</v>
      </c>
      <c r="N17" s="100">
        <v>0</v>
      </c>
      <c r="O17" s="100">
        <v>0</v>
      </c>
      <c r="P17" s="100">
        <v>0</v>
      </c>
      <c r="Q17" s="86">
        <f t="shared" si="3"/>
        <v>19300</v>
      </c>
    </row>
    <row r="18" spans="1:17" ht="13.5" customHeight="1" x14ac:dyDescent="0.25">
      <c r="A18" s="47"/>
      <c r="B18" s="64" t="s">
        <v>11</v>
      </c>
      <c r="C18" s="92">
        <v>300000</v>
      </c>
      <c r="D18" s="92">
        <v>1008000</v>
      </c>
      <c r="E18" s="86">
        <v>4600</v>
      </c>
      <c r="F18" s="86">
        <v>58333.32</v>
      </c>
      <c r="G18" s="100">
        <v>0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0</v>
      </c>
      <c r="O18" s="100">
        <v>0</v>
      </c>
      <c r="P18" s="100">
        <v>0</v>
      </c>
      <c r="Q18" s="86">
        <f t="shared" si="3"/>
        <v>62933.32</v>
      </c>
    </row>
    <row r="19" spans="1:17" ht="13.5" customHeight="1" x14ac:dyDescent="0.25">
      <c r="A19" s="47"/>
      <c r="B19" s="64" t="s">
        <v>12</v>
      </c>
      <c r="C19" s="92">
        <v>13010000</v>
      </c>
      <c r="D19" s="92">
        <v>9744000</v>
      </c>
      <c r="E19" s="86">
        <v>1050731</v>
      </c>
      <c r="F19" s="86">
        <v>1653038.99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  <c r="P19" s="104">
        <v>0</v>
      </c>
      <c r="Q19" s="86">
        <f t="shared" si="3"/>
        <v>2703769.99</v>
      </c>
    </row>
    <row r="20" spans="1:17" ht="13.5" customHeight="1" x14ac:dyDescent="0.25">
      <c r="A20" s="47"/>
      <c r="B20" s="64" t="s">
        <v>13</v>
      </c>
      <c r="C20" s="92">
        <v>5752000</v>
      </c>
      <c r="D20" s="92">
        <v>5752000</v>
      </c>
      <c r="E20" s="86">
        <v>57052.32</v>
      </c>
      <c r="F20" s="86">
        <v>218081.2</v>
      </c>
      <c r="G20" s="104">
        <v>0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  <c r="P20" s="104">
        <v>0</v>
      </c>
      <c r="Q20" s="86">
        <f t="shared" si="3"/>
        <v>275133.52</v>
      </c>
    </row>
    <row r="21" spans="1:17" ht="21.75" customHeight="1" x14ac:dyDescent="0.25">
      <c r="A21" s="47"/>
      <c r="B21" s="64" t="s">
        <v>14</v>
      </c>
      <c r="C21" s="92">
        <v>4365000</v>
      </c>
      <c r="D21" s="92">
        <v>4365000</v>
      </c>
      <c r="E21" s="100">
        <v>0</v>
      </c>
      <c r="F21" s="100">
        <v>234643</v>
      </c>
      <c r="G21" s="104">
        <v>0</v>
      </c>
      <c r="H21" s="104">
        <v>0</v>
      </c>
      <c r="I21" s="104">
        <v>0</v>
      </c>
      <c r="J21" s="104">
        <v>0</v>
      </c>
      <c r="K21" s="104">
        <v>0</v>
      </c>
      <c r="L21" s="104">
        <v>0</v>
      </c>
      <c r="M21" s="104">
        <v>0</v>
      </c>
      <c r="N21" s="104">
        <v>0</v>
      </c>
      <c r="O21" s="104">
        <v>0</v>
      </c>
      <c r="P21" s="104">
        <v>0</v>
      </c>
      <c r="Q21" s="108">
        <f t="shared" si="3"/>
        <v>234643</v>
      </c>
    </row>
    <row r="22" spans="1:17" x14ac:dyDescent="0.25">
      <c r="A22" s="47"/>
      <c r="B22" s="64" t="s">
        <v>15</v>
      </c>
      <c r="C22" s="92">
        <v>30489000</v>
      </c>
      <c r="D22" s="92">
        <v>29006000</v>
      </c>
      <c r="E22" s="86">
        <v>882974.33</v>
      </c>
      <c r="F22" s="86">
        <v>1653635.44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  <c r="P22" s="104">
        <v>0</v>
      </c>
      <c r="Q22" s="87">
        <f t="shared" si="3"/>
        <v>2536609.77</v>
      </c>
    </row>
    <row r="23" spans="1:17" x14ac:dyDescent="0.25">
      <c r="A23" s="47"/>
      <c r="B23" s="64" t="s">
        <v>40</v>
      </c>
      <c r="C23" s="92">
        <v>5225000</v>
      </c>
      <c r="D23" s="107">
        <v>6325000</v>
      </c>
      <c r="E23" s="100">
        <v>0</v>
      </c>
      <c r="F23" s="86">
        <v>839657.31</v>
      </c>
      <c r="G23" s="100">
        <v>0</v>
      </c>
      <c r="H23" s="100">
        <v>0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P23" s="100">
        <v>0</v>
      </c>
      <c r="Q23" s="108">
        <f t="shared" si="3"/>
        <v>839657.31</v>
      </c>
    </row>
    <row r="24" spans="1:17" s="37" customFormat="1" ht="13.5" customHeight="1" x14ac:dyDescent="0.25">
      <c r="A24" s="56"/>
      <c r="B24" s="65" t="s">
        <v>16</v>
      </c>
      <c r="C24" s="90">
        <f>C25+C26+C27+C28+C29+C30+C31+C33+C32</f>
        <v>14267000</v>
      </c>
      <c r="D24" s="90">
        <f>D25+D26+D27+D28+D29+D30+D31+D32+D33</f>
        <v>14342000</v>
      </c>
      <c r="E24" s="84">
        <f t="shared" ref="E24:P24" si="5">E25+E26+E27+E28+E29+E30+E31+E32+E33</f>
        <v>601740</v>
      </c>
      <c r="F24" s="103">
        <f t="shared" si="5"/>
        <v>935486.46000000008</v>
      </c>
      <c r="G24" s="106">
        <f t="shared" si="5"/>
        <v>0</v>
      </c>
      <c r="H24" s="106">
        <f t="shared" si="5"/>
        <v>0</v>
      </c>
      <c r="I24" s="106">
        <f t="shared" si="5"/>
        <v>0</v>
      </c>
      <c r="J24" s="106">
        <f t="shared" si="5"/>
        <v>0</v>
      </c>
      <c r="K24" s="106">
        <f t="shared" si="5"/>
        <v>0</v>
      </c>
      <c r="L24" s="106">
        <f t="shared" si="5"/>
        <v>0</v>
      </c>
      <c r="M24" s="106">
        <f t="shared" si="5"/>
        <v>0</v>
      </c>
      <c r="N24" s="106">
        <f t="shared" si="5"/>
        <v>0</v>
      </c>
      <c r="O24" s="106">
        <f t="shared" si="5"/>
        <v>0</v>
      </c>
      <c r="P24" s="106">
        <f t="shared" si="5"/>
        <v>0</v>
      </c>
      <c r="Q24" s="90">
        <f t="shared" si="3"/>
        <v>1537226.46</v>
      </c>
    </row>
    <row r="25" spans="1:17" s="42" customFormat="1" x14ac:dyDescent="0.25">
      <c r="A25" s="48"/>
      <c r="B25" s="64" t="s">
        <v>17</v>
      </c>
      <c r="C25" s="93">
        <v>750000</v>
      </c>
      <c r="D25" s="93">
        <v>750000</v>
      </c>
      <c r="E25" s="87">
        <v>8790</v>
      </c>
      <c r="F25" s="105">
        <v>243640.66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  <c r="P25" s="104">
        <v>0</v>
      </c>
      <c r="Q25" s="87">
        <f t="shared" si="3"/>
        <v>252430.66</v>
      </c>
    </row>
    <row r="26" spans="1:17" s="42" customFormat="1" x14ac:dyDescent="0.25">
      <c r="A26" s="48"/>
      <c r="B26" s="66" t="s">
        <v>18</v>
      </c>
      <c r="C26" s="93">
        <v>350000</v>
      </c>
      <c r="D26" s="93">
        <v>350000</v>
      </c>
      <c r="E26" s="105">
        <v>0</v>
      </c>
      <c r="F26" s="105">
        <v>0</v>
      </c>
      <c r="G26" s="105">
        <v>0</v>
      </c>
      <c r="H26" s="105">
        <v>0</v>
      </c>
      <c r="I26" s="105">
        <v>0</v>
      </c>
      <c r="J26" s="104">
        <v>0</v>
      </c>
      <c r="K26" s="105">
        <v>0</v>
      </c>
      <c r="L26" s="105">
        <v>0</v>
      </c>
      <c r="M26" s="104">
        <v>0</v>
      </c>
      <c r="N26" s="104">
        <v>0</v>
      </c>
      <c r="O26" s="105">
        <v>0</v>
      </c>
      <c r="P26" s="104">
        <v>0</v>
      </c>
      <c r="Q26" s="109">
        <f t="shared" si="3"/>
        <v>0</v>
      </c>
    </row>
    <row r="27" spans="1:17" s="42" customFormat="1" x14ac:dyDescent="0.25">
      <c r="A27" s="48"/>
      <c r="B27" s="64" t="s">
        <v>19</v>
      </c>
      <c r="C27" s="93">
        <v>600000</v>
      </c>
      <c r="D27" s="93">
        <v>600000</v>
      </c>
      <c r="E27" s="87">
        <v>592950</v>
      </c>
      <c r="F27" s="105">
        <v>0</v>
      </c>
      <c r="G27" s="105">
        <v>0</v>
      </c>
      <c r="H27" s="105">
        <v>0</v>
      </c>
      <c r="I27" s="105">
        <v>0</v>
      </c>
      <c r="J27" s="105">
        <v>0</v>
      </c>
      <c r="K27" s="105">
        <v>0</v>
      </c>
      <c r="L27" s="105">
        <v>0</v>
      </c>
      <c r="M27" s="105">
        <v>0</v>
      </c>
      <c r="N27" s="105">
        <v>0</v>
      </c>
      <c r="O27" s="105">
        <v>0</v>
      </c>
      <c r="P27" s="105">
        <v>0</v>
      </c>
      <c r="Q27" s="87">
        <f t="shared" si="3"/>
        <v>592950</v>
      </c>
    </row>
    <row r="28" spans="1:17" s="42" customFormat="1" x14ac:dyDescent="0.25">
      <c r="A28" s="48"/>
      <c r="B28" s="64" t="s">
        <v>20</v>
      </c>
      <c r="C28" s="93">
        <v>30000</v>
      </c>
      <c r="D28" s="93">
        <v>30000</v>
      </c>
      <c r="E28" s="105">
        <v>0</v>
      </c>
      <c r="F28" s="105">
        <v>0</v>
      </c>
      <c r="G28" s="105">
        <v>0</v>
      </c>
      <c r="H28" s="105">
        <v>0</v>
      </c>
      <c r="I28" s="105">
        <v>0</v>
      </c>
      <c r="J28" s="105">
        <v>0</v>
      </c>
      <c r="K28" s="105">
        <v>0</v>
      </c>
      <c r="L28" s="104">
        <v>0</v>
      </c>
      <c r="M28" s="105">
        <v>0</v>
      </c>
      <c r="N28" s="105">
        <v>0</v>
      </c>
      <c r="O28" s="105">
        <v>0</v>
      </c>
      <c r="P28" s="105">
        <v>0</v>
      </c>
      <c r="Q28" s="109">
        <f t="shared" si="3"/>
        <v>0</v>
      </c>
    </row>
    <row r="29" spans="1:17" s="42" customFormat="1" x14ac:dyDescent="0.25">
      <c r="A29" s="48"/>
      <c r="B29" s="64" t="s">
        <v>21</v>
      </c>
      <c r="C29" s="93">
        <v>300000</v>
      </c>
      <c r="D29" s="93">
        <v>300000</v>
      </c>
      <c r="E29" s="105">
        <v>0</v>
      </c>
      <c r="F29" s="105">
        <v>0</v>
      </c>
      <c r="G29" s="105">
        <v>0</v>
      </c>
      <c r="H29" s="105">
        <v>0</v>
      </c>
      <c r="I29" s="105">
        <v>0</v>
      </c>
      <c r="J29" s="105">
        <v>0</v>
      </c>
      <c r="K29" s="104">
        <v>0</v>
      </c>
      <c r="L29" s="105">
        <v>0</v>
      </c>
      <c r="M29" s="105">
        <v>0</v>
      </c>
      <c r="N29" s="105">
        <v>0</v>
      </c>
      <c r="O29" s="105">
        <v>0</v>
      </c>
      <c r="P29" s="105">
        <v>0</v>
      </c>
      <c r="Q29" s="109">
        <f t="shared" si="3"/>
        <v>0</v>
      </c>
    </row>
    <row r="30" spans="1:17" s="42" customFormat="1" x14ac:dyDescent="0.25">
      <c r="A30" s="48"/>
      <c r="B30" s="64" t="s">
        <v>22</v>
      </c>
      <c r="C30" s="93">
        <v>20000</v>
      </c>
      <c r="D30" s="93">
        <v>20000</v>
      </c>
      <c r="E30" s="105">
        <v>0</v>
      </c>
      <c r="F30" s="105">
        <v>0</v>
      </c>
      <c r="G30" s="105">
        <v>0</v>
      </c>
      <c r="H30" s="105">
        <v>0</v>
      </c>
      <c r="I30" s="105">
        <v>0</v>
      </c>
      <c r="J30" s="105">
        <v>0</v>
      </c>
      <c r="K30" s="105">
        <v>0</v>
      </c>
      <c r="L30" s="105">
        <v>0</v>
      </c>
      <c r="M30" s="110">
        <v>0</v>
      </c>
      <c r="N30" s="105">
        <v>0</v>
      </c>
      <c r="O30" s="105">
        <v>0</v>
      </c>
      <c r="P30" s="104">
        <v>0</v>
      </c>
      <c r="Q30" s="105">
        <v>0</v>
      </c>
    </row>
    <row r="31" spans="1:17" s="42" customFormat="1" x14ac:dyDescent="0.25">
      <c r="A31" s="48"/>
      <c r="B31" s="64" t="s">
        <v>23</v>
      </c>
      <c r="C31" s="93">
        <v>8550000</v>
      </c>
      <c r="D31" s="93">
        <v>8550000</v>
      </c>
      <c r="E31" s="105">
        <v>0</v>
      </c>
      <c r="F31" s="105">
        <v>0</v>
      </c>
      <c r="G31" s="105">
        <v>0</v>
      </c>
      <c r="H31" s="104">
        <v>0</v>
      </c>
      <c r="I31" s="104">
        <v>0</v>
      </c>
      <c r="J31" s="104">
        <v>0</v>
      </c>
      <c r="K31" s="104">
        <v>0</v>
      </c>
      <c r="L31" s="104">
        <v>0</v>
      </c>
      <c r="M31" s="105">
        <v>0</v>
      </c>
      <c r="N31" s="105">
        <v>0</v>
      </c>
      <c r="O31" s="105">
        <v>0</v>
      </c>
      <c r="P31" s="104">
        <v>0</v>
      </c>
      <c r="Q31" s="109">
        <f t="shared" ref="Q31:Q51" si="6">E31+F31+G31+H31+I31+J31+K31+L31+M31+N31+O31+P31</f>
        <v>0</v>
      </c>
    </row>
    <row r="32" spans="1:17" s="42" customFormat="1" x14ac:dyDescent="0.25">
      <c r="A32" s="48"/>
      <c r="B32" s="64" t="s">
        <v>41</v>
      </c>
      <c r="C32" s="105">
        <v>0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0</v>
      </c>
      <c r="J32" s="105">
        <v>0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f t="shared" si="6"/>
        <v>0</v>
      </c>
    </row>
    <row r="33" spans="1:17" s="42" customFormat="1" x14ac:dyDescent="0.25">
      <c r="A33" s="48"/>
      <c r="B33" s="66" t="s">
        <v>24</v>
      </c>
      <c r="C33" s="93">
        <v>3667000</v>
      </c>
      <c r="D33" s="93">
        <v>3742000</v>
      </c>
      <c r="E33" s="105">
        <v>0</v>
      </c>
      <c r="F33" s="105">
        <v>691845.8</v>
      </c>
      <c r="G33" s="104">
        <v>0</v>
      </c>
      <c r="H33" s="111">
        <v>0</v>
      </c>
      <c r="I33" s="109">
        <v>0</v>
      </c>
      <c r="J33" s="109">
        <v>0</v>
      </c>
      <c r="K33" s="109">
        <v>0</v>
      </c>
      <c r="L33" s="109">
        <v>0</v>
      </c>
      <c r="M33" s="104">
        <v>0</v>
      </c>
      <c r="N33" s="109">
        <v>0</v>
      </c>
      <c r="O33" s="109">
        <v>0</v>
      </c>
      <c r="P33" s="104">
        <v>0</v>
      </c>
      <c r="Q33" s="109">
        <f t="shared" si="6"/>
        <v>691845.8</v>
      </c>
    </row>
    <row r="34" spans="1:17" ht="13.5" customHeight="1" x14ac:dyDescent="0.25">
      <c r="A34" s="47"/>
      <c r="B34" s="65" t="s">
        <v>25</v>
      </c>
      <c r="C34" s="90">
        <f>C35+C36+C37+C38+C39+C40+C41</f>
        <v>1900000</v>
      </c>
      <c r="D34" s="90">
        <f>D35+D36+D37+D38+D39+D40+D41</f>
        <v>1900000</v>
      </c>
      <c r="E34" s="103">
        <f t="shared" ref="E34:P34" si="7">E35+E36+E37+E38+E39+E40+E41</f>
        <v>0</v>
      </c>
      <c r="F34" s="103">
        <f t="shared" si="7"/>
        <v>0</v>
      </c>
      <c r="G34" s="106">
        <f t="shared" si="7"/>
        <v>0</v>
      </c>
      <c r="H34" s="103">
        <f t="shared" si="7"/>
        <v>0</v>
      </c>
      <c r="I34" s="106">
        <f>I35+I36+I37+I38+I39+I40+I41</f>
        <v>0</v>
      </c>
      <c r="J34" s="103">
        <f>J35+J36+J37+J38+J39+J40+J41</f>
        <v>0</v>
      </c>
      <c r="K34" s="106">
        <f>K35+K36+K37+K38+K39+K40+K41</f>
        <v>0</v>
      </c>
      <c r="L34" s="103">
        <f t="shared" si="7"/>
        <v>0</v>
      </c>
      <c r="M34" s="103">
        <f t="shared" si="7"/>
        <v>0</v>
      </c>
      <c r="N34" s="106">
        <f t="shared" si="7"/>
        <v>0</v>
      </c>
      <c r="O34" s="106">
        <f t="shared" si="7"/>
        <v>0</v>
      </c>
      <c r="P34" s="106">
        <f t="shared" si="7"/>
        <v>0</v>
      </c>
      <c r="Q34" s="112">
        <f t="shared" si="6"/>
        <v>0</v>
      </c>
    </row>
    <row r="35" spans="1:17" x14ac:dyDescent="0.25">
      <c r="A35" s="47"/>
      <c r="B35" s="64" t="s">
        <v>26</v>
      </c>
      <c r="C35" s="92">
        <v>200000</v>
      </c>
      <c r="D35" s="92">
        <v>200000</v>
      </c>
      <c r="E35" s="100">
        <v>0</v>
      </c>
      <c r="F35" s="100">
        <v>0</v>
      </c>
      <c r="G35" s="100">
        <v>0</v>
      </c>
      <c r="H35" s="100">
        <v>0</v>
      </c>
      <c r="I35" s="100">
        <v>0</v>
      </c>
      <c r="J35" s="100">
        <v>0</v>
      </c>
      <c r="K35" s="104"/>
      <c r="L35" s="100">
        <v>0</v>
      </c>
      <c r="M35" s="100">
        <v>0</v>
      </c>
      <c r="N35" s="100">
        <v>0</v>
      </c>
      <c r="O35" s="100">
        <v>0</v>
      </c>
      <c r="P35" s="100">
        <v>0</v>
      </c>
      <c r="Q35" s="108">
        <f t="shared" si="6"/>
        <v>0</v>
      </c>
    </row>
    <row r="36" spans="1:17" x14ac:dyDescent="0.25">
      <c r="A36" s="47"/>
      <c r="B36" s="64" t="s">
        <v>42</v>
      </c>
      <c r="C36" s="107">
        <v>0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0">
        <v>0</v>
      </c>
      <c r="K36" s="100">
        <v>0</v>
      </c>
      <c r="L36" s="100">
        <v>0</v>
      </c>
      <c r="M36" s="100">
        <v>0</v>
      </c>
      <c r="N36" s="100">
        <v>0</v>
      </c>
      <c r="O36" s="100">
        <v>0</v>
      </c>
      <c r="P36" s="100">
        <v>0</v>
      </c>
      <c r="Q36" s="100">
        <f t="shared" si="6"/>
        <v>0</v>
      </c>
    </row>
    <row r="37" spans="1:17" x14ac:dyDescent="0.25">
      <c r="A37" s="47"/>
      <c r="B37" s="64" t="s">
        <v>43</v>
      </c>
      <c r="C37" s="107">
        <v>0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00">
        <v>0</v>
      </c>
      <c r="J37" s="100">
        <v>0</v>
      </c>
      <c r="K37" s="100">
        <v>0</v>
      </c>
      <c r="L37" s="100">
        <v>0</v>
      </c>
      <c r="M37" s="100">
        <v>0</v>
      </c>
      <c r="N37" s="100">
        <v>0</v>
      </c>
      <c r="O37" s="100">
        <v>0</v>
      </c>
      <c r="P37" s="100">
        <v>0</v>
      </c>
      <c r="Q37" s="100">
        <f t="shared" si="6"/>
        <v>0</v>
      </c>
    </row>
    <row r="38" spans="1:17" x14ac:dyDescent="0.25">
      <c r="A38" s="47"/>
      <c r="B38" s="64" t="s">
        <v>44</v>
      </c>
      <c r="C38" s="107">
        <v>0</v>
      </c>
      <c r="D38" s="100">
        <v>0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100">
        <v>0</v>
      </c>
      <c r="L38" s="100">
        <v>0</v>
      </c>
      <c r="M38" s="100">
        <v>0</v>
      </c>
      <c r="N38" s="100">
        <v>0</v>
      </c>
      <c r="O38" s="100">
        <v>0</v>
      </c>
      <c r="P38" s="100">
        <v>0</v>
      </c>
      <c r="Q38" s="100">
        <f t="shared" si="6"/>
        <v>0</v>
      </c>
    </row>
    <row r="39" spans="1:17" x14ac:dyDescent="0.25">
      <c r="A39" s="47"/>
      <c r="B39" s="64" t="s">
        <v>45</v>
      </c>
      <c r="C39" s="107">
        <v>0</v>
      </c>
      <c r="D39" s="100">
        <v>0</v>
      </c>
      <c r="E39" s="100">
        <v>0</v>
      </c>
      <c r="F39" s="100">
        <v>0</v>
      </c>
      <c r="G39" s="100">
        <v>0</v>
      </c>
      <c r="H39" s="100">
        <v>0</v>
      </c>
      <c r="I39" s="100">
        <v>0</v>
      </c>
      <c r="J39" s="100">
        <v>0</v>
      </c>
      <c r="K39" s="100">
        <v>0</v>
      </c>
      <c r="L39" s="100">
        <v>0</v>
      </c>
      <c r="M39" s="100">
        <v>0</v>
      </c>
      <c r="N39" s="100">
        <v>0</v>
      </c>
      <c r="O39" s="100">
        <v>0</v>
      </c>
      <c r="P39" s="100">
        <v>0</v>
      </c>
      <c r="Q39" s="100">
        <f t="shared" si="6"/>
        <v>0</v>
      </c>
    </row>
    <row r="40" spans="1:17" x14ac:dyDescent="0.25">
      <c r="A40" s="47"/>
      <c r="B40" s="64" t="s">
        <v>27</v>
      </c>
      <c r="C40" s="92">
        <v>1700000</v>
      </c>
      <c r="D40" s="92">
        <v>1700000</v>
      </c>
      <c r="E40" s="100">
        <v>0</v>
      </c>
      <c r="F40" s="100">
        <v>0</v>
      </c>
      <c r="G40" s="100"/>
      <c r="H40" s="100">
        <v>0</v>
      </c>
      <c r="I40" s="100"/>
      <c r="J40" s="100"/>
      <c r="K40" s="100">
        <v>0</v>
      </c>
      <c r="L40" s="100">
        <v>0</v>
      </c>
      <c r="M40" s="100">
        <v>0</v>
      </c>
      <c r="N40" s="100">
        <v>0</v>
      </c>
      <c r="O40" s="100">
        <v>0</v>
      </c>
      <c r="P40" s="100">
        <v>0</v>
      </c>
      <c r="Q40" s="100">
        <f t="shared" si="6"/>
        <v>0</v>
      </c>
    </row>
    <row r="41" spans="1:17" x14ac:dyDescent="0.25">
      <c r="A41" s="47"/>
      <c r="B41" s="64" t="s">
        <v>46</v>
      </c>
      <c r="C41" s="107">
        <v>0</v>
      </c>
      <c r="D41" s="100">
        <v>0</v>
      </c>
      <c r="E41" s="100">
        <v>0</v>
      </c>
      <c r="F41" s="100">
        <v>0</v>
      </c>
      <c r="G41" s="100">
        <v>0</v>
      </c>
      <c r="H41" s="108">
        <v>0</v>
      </c>
      <c r="I41" s="108">
        <v>0</v>
      </c>
      <c r="J41" s="108">
        <v>0</v>
      </c>
      <c r="K41" s="108">
        <v>0</v>
      </c>
      <c r="L41" s="108">
        <v>0</v>
      </c>
      <c r="M41" s="108">
        <v>0</v>
      </c>
      <c r="N41" s="108">
        <v>0</v>
      </c>
      <c r="O41" s="108">
        <v>0</v>
      </c>
      <c r="P41" s="108">
        <v>0</v>
      </c>
      <c r="Q41" s="108">
        <f t="shared" si="6"/>
        <v>0</v>
      </c>
    </row>
    <row r="42" spans="1:17" x14ac:dyDescent="0.25">
      <c r="A42" s="47"/>
      <c r="B42" s="65" t="s">
        <v>47</v>
      </c>
      <c r="C42" s="106">
        <f>SUM(C43:C49)</f>
        <v>0</v>
      </c>
      <c r="D42" s="103">
        <f>SUM(D43:D49)</f>
        <v>0</v>
      </c>
      <c r="E42" s="103">
        <f t="shared" ref="E42:P42" si="8">E43+E44+E45+E46+E47+E48+E49</f>
        <v>0</v>
      </c>
      <c r="F42" s="103">
        <f t="shared" si="8"/>
        <v>0</v>
      </c>
      <c r="G42" s="112">
        <f t="shared" si="8"/>
        <v>0</v>
      </c>
      <c r="H42" s="112">
        <f t="shared" si="8"/>
        <v>0</v>
      </c>
      <c r="I42" s="112">
        <f t="shared" si="8"/>
        <v>0</v>
      </c>
      <c r="J42" s="112">
        <f t="shared" si="8"/>
        <v>0</v>
      </c>
      <c r="K42" s="112">
        <f t="shared" si="8"/>
        <v>0</v>
      </c>
      <c r="L42" s="112">
        <f t="shared" si="8"/>
        <v>0</v>
      </c>
      <c r="M42" s="112">
        <f t="shared" si="8"/>
        <v>0</v>
      </c>
      <c r="N42" s="112">
        <f t="shared" si="8"/>
        <v>0</v>
      </c>
      <c r="O42" s="112">
        <f t="shared" si="8"/>
        <v>0</v>
      </c>
      <c r="P42" s="112">
        <f t="shared" si="8"/>
        <v>0</v>
      </c>
      <c r="Q42" s="112">
        <f t="shared" si="6"/>
        <v>0</v>
      </c>
    </row>
    <row r="43" spans="1:17" x14ac:dyDescent="0.25">
      <c r="A43" s="47"/>
      <c r="B43" s="64" t="s">
        <v>48</v>
      </c>
      <c r="C43" s="107">
        <v>0</v>
      </c>
      <c r="D43" s="107">
        <v>0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  <c r="P43" s="100">
        <v>0</v>
      </c>
      <c r="Q43" s="108">
        <f t="shared" si="6"/>
        <v>0</v>
      </c>
    </row>
    <row r="44" spans="1:17" x14ac:dyDescent="0.25">
      <c r="A44" s="47"/>
      <c r="B44" s="64" t="s">
        <v>49</v>
      </c>
      <c r="C44" s="107">
        <v>0</v>
      </c>
      <c r="D44" s="100">
        <v>0</v>
      </c>
      <c r="E44" s="100">
        <v>0</v>
      </c>
      <c r="F44" s="100">
        <v>0</v>
      </c>
      <c r="G44" s="100">
        <v>0</v>
      </c>
      <c r="H44" s="100">
        <v>0</v>
      </c>
      <c r="I44" s="100">
        <v>0</v>
      </c>
      <c r="J44" s="100">
        <v>0</v>
      </c>
      <c r="K44" s="100">
        <v>0</v>
      </c>
      <c r="L44" s="100">
        <v>0</v>
      </c>
      <c r="M44" s="100">
        <v>0</v>
      </c>
      <c r="N44" s="100">
        <v>0</v>
      </c>
      <c r="O44" s="100">
        <v>0</v>
      </c>
      <c r="P44" s="100">
        <v>0</v>
      </c>
      <c r="Q44" s="108">
        <f t="shared" si="6"/>
        <v>0</v>
      </c>
    </row>
    <row r="45" spans="1:17" x14ac:dyDescent="0.25">
      <c r="A45" s="47"/>
      <c r="B45" s="64" t="s">
        <v>50</v>
      </c>
      <c r="C45" s="107">
        <v>0</v>
      </c>
      <c r="D45" s="100">
        <v>0</v>
      </c>
      <c r="E45" s="100">
        <v>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>
        <v>0</v>
      </c>
      <c r="L45" s="100">
        <v>0</v>
      </c>
      <c r="M45" s="100">
        <v>0</v>
      </c>
      <c r="N45" s="100">
        <v>0</v>
      </c>
      <c r="O45" s="100">
        <v>0</v>
      </c>
      <c r="P45" s="100">
        <v>0</v>
      </c>
      <c r="Q45" s="108">
        <f t="shared" si="6"/>
        <v>0</v>
      </c>
    </row>
    <row r="46" spans="1:17" x14ac:dyDescent="0.25">
      <c r="A46" s="47"/>
      <c r="B46" s="64" t="s">
        <v>51</v>
      </c>
      <c r="C46" s="107">
        <v>0</v>
      </c>
      <c r="D46" s="100">
        <v>0</v>
      </c>
      <c r="E46" s="100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>
        <v>0</v>
      </c>
      <c r="L46" s="100">
        <v>0</v>
      </c>
      <c r="M46" s="100">
        <v>0</v>
      </c>
      <c r="N46" s="100">
        <v>0</v>
      </c>
      <c r="O46" s="100">
        <v>0</v>
      </c>
      <c r="P46" s="100">
        <v>0</v>
      </c>
      <c r="Q46" s="108">
        <f t="shared" si="6"/>
        <v>0</v>
      </c>
    </row>
    <row r="47" spans="1:17" x14ac:dyDescent="0.25">
      <c r="A47" s="47"/>
      <c r="B47" s="64" t="s">
        <v>52</v>
      </c>
      <c r="C47" s="107">
        <v>0</v>
      </c>
      <c r="D47" s="100">
        <v>0</v>
      </c>
      <c r="E47" s="100">
        <v>0</v>
      </c>
      <c r="F47" s="100">
        <v>0</v>
      </c>
      <c r="G47" s="100">
        <v>0</v>
      </c>
      <c r="H47" s="100">
        <v>0</v>
      </c>
      <c r="I47" s="100">
        <v>0</v>
      </c>
      <c r="J47" s="100">
        <v>0</v>
      </c>
      <c r="K47" s="100">
        <v>0</v>
      </c>
      <c r="L47" s="100">
        <v>0</v>
      </c>
      <c r="M47" s="100">
        <v>0</v>
      </c>
      <c r="N47" s="100">
        <v>0</v>
      </c>
      <c r="O47" s="100">
        <v>0</v>
      </c>
      <c r="P47" s="100">
        <v>0</v>
      </c>
      <c r="Q47" s="108">
        <f t="shared" si="6"/>
        <v>0</v>
      </c>
    </row>
    <row r="48" spans="1:17" x14ac:dyDescent="0.25">
      <c r="A48" s="47"/>
      <c r="B48" s="64" t="s">
        <v>53</v>
      </c>
      <c r="C48" s="107">
        <v>0</v>
      </c>
      <c r="D48" s="100">
        <v>0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0">
        <v>0</v>
      </c>
      <c r="L48" s="100">
        <v>0</v>
      </c>
      <c r="M48" s="100">
        <v>0</v>
      </c>
      <c r="N48" s="100">
        <v>0</v>
      </c>
      <c r="O48" s="100">
        <v>0</v>
      </c>
      <c r="P48" s="100">
        <v>0</v>
      </c>
      <c r="Q48" s="108">
        <f t="shared" si="6"/>
        <v>0</v>
      </c>
    </row>
    <row r="49" spans="1:19" x14ac:dyDescent="0.25">
      <c r="A49" s="47"/>
      <c r="B49" s="64" t="s">
        <v>54</v>
      </c>
      <c r="C49" s="107">
        <v>0</v>
      </c>
      <c r="D49" s="100">
        <v>0</v>
      </c>
      <c r="E49" s="100">
        <v>0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100">
        <v>0</v>
      </c>
      <c r="L49" s="100">
        <v>0</v>
      </c>
      <c r="M49" s="100">
        <v>0</v>
      </c>
      <c r="N49" s="100">
        <v>0</v>
      </c>
      <c r="O49" s="100">
        <v>0</v>
      </c>
      <c r="P49" s="100">
        <v>0</v>
      </c>
      <c r="Q49" s="108">
        <f t="shared" si="6"/>
        <v>0</v>
      </c>
    </row>
    <row r="50" spans="1:19" s="42" customFormat="1" x14ac:dyDescent="0.25">
      <c r="A50" s="48"/>
      <c r="B50" s="67" t="s">
        <v>28</v>
      </c>
      <c r="C50" s="90">
        <f>C51+C52+C53+C54+C55+C56+C57+C58+C59</f>
        <v>500000</v>
      </c>
      <c r="D50" s="90">
        <f>D51+D52+D53+D54+D55+D56+D57+D58+D59</f>
        <v>500000</v>
      </c>
      <c r="E50" s="103">
        <f>E51+E52+E53+E54+E55+E56+E57+E58+E59</f>
        <v>0</v>
      </c>
      <c r="F50" s="103">
        <f t="shared" ref="F50:P50" si="9">F51+F52+F53+F54+F55+F56+F57+F58+F59</f>
        <v>0</v>
      </c>
      <c r="G50" s="103">
        <f t="shared" si="9"/>
        <v>0</v>
      </c>
      <c r="H50" s="103">
        <f t="shared" si="9"/>
        <v>0</v>
      </c>
      <c r="I50" s="103">
        <f t="shared" si="9"/>
        <v>0</v>
      </c>
      <c r="J50" s="103">
        <f t="shared" si="9"/>
        <v>0</v>
      </c>
      <c r="K50" s="103">
        <f t="shared" si="9"/>
        <v>0</v>
      </c>
      <c r="L50" s="103">
        <f t="shared" si="9"/>
        <v>0</v>
      </c>
      <c r="M50" s="103">
        <f>M51+M52+M53+M54+M55+M56+M57+M58+M59</f>
        <v>0</v>
      </c>
      <c r="N50" s="103">
        <f>N51+N52+N53+N54+N55+N56+N57+N58+N59</f>
        <v>0</v>
      </c>
      <c r="O50" s="103">
        <f t="shared" si="9"/>
        <v>0</v>
      </c>
      <c r="P50" s="103">
        <f t="shared" si="9"/>
        <v>0</v>
      </c>
      <c r="Q50" s="103">
        <f t="shared" si="6"/>
        <v>0</v>
      </c>
    </row>
    <row r="51" spans="1:19" x14ac:dyDescent="0.25">
      <c r="A51" s="47"/>
      <c r="B51" s="64" t="s">
        <v>29</v>
      </c>
      <c r="C51" s="92">
        <v>400000</v>
      </c>
      <c r="D51" s="92">
        <v>400000</v>
      </c>
      <c r="E51" s="100">
        <v>0</v>
      </c>
      <c r="F51" s="100">
        <v>0</v>
      </c>
      <c r="G51" s="100">
        <v>0</v>
      </c>
      <c r="H51" s="100">
        <v>0</v>
      </c>
      <c r="I51" s="100">
        <v>0</v>
      </c>
      <c r="J51" s="100">
        <v>0</v>
      </c>
      <c r="K51" s="100">
        <v>0</v>
      </c>
      <c r="L51" s="100">
        <v>0</v>
      </c>
      <c r="M51" s="100">
        <v>0</v>
      </c>
      <c r="N51" s="100">
        <v>0</v>
      </c>
      <c r="O51" s="100">
        <v>0</v>
      </c>
      <c r="P51" s="100">
        <v>0</v>
      </c>
      <c r="Q51" s="108">
        <f t="shared" si="6"/>
        <v>0</v>
      </c>
    </row>
    <row r="52" spans="1:19" x14ac:dyDescent="0.25">
      <c r="A52" s="47"/>
      <c r="B52" s="64" t="s">
        <v>30</v>
      </c>
      <c r="C52" s="100">
        <v>0</v>
      </c>
      <c r="D52" s="100">
        <v>0</v>
      </c>
      <c r="E52" s="100">
        <v>0</v>
      </c>
      <c r="F52" s="100">
        <v>0</v>
      </c>
      <c r="G52" s="100">
        <v>0</v>
      </c>
      <c r="H52" s="100">
        <v>0</v>
      </c>
      <c r="I52" s="100">
        <v>0</v>
      </c>
      <c r="J52" s="100">
        <v>0</v>
      </c>
      <c r="K52" s="100">
        <v>0</v>
      </c>
      <c r="L52" s="100">
        <v>0</v>
      </c>
      <c r="M52" s="100">
        <v>0</v>
      </c>
      <c r="N52" s="100">
        <v>0</v>
      </c>
      <c r="O52" s="100">
        <v>0</v>
      </c>
      <c r="P52" s="100">
        <v>0</v>
      </c>
      <c r="Q52" s="108">
        <f>E52+F52+G52+H52+I52+J52+K52+L52+M52+N52+O52+P52</f>
        <v>0</v>
      </c>
    </row>
    <row r="53" spans="1:19" x14ac:dyDescent="0.25">
      <c r="A53" s="47"/>
      <c r="B53" s="64" t="s">
        <v>31</v>
      </c>
      <c r="C53" s="107">
        <v>0</v>
      </c>
      <c r="D53" s="107">
        <v>0</v>
      </c>
      <c r="E53" s="100">
        <v>0</v>
      </c>
      <c r="F53" s="100">
        <v>0</v>
      </c>
      <c r="G53" s="100">
        <v>0</v>
      </c>
      <c r="H53" s="100">
        <v>0</v>
      </c>
      <c r="I53" s="100">
        <v>0</v>
      </c>
      <c r="J53" s="100">
        <v>0</v>
      </c>
      <c r="K53" s="100">
        <v>0</v>
      </c>
      <c r="L53" s="100">
        <v>0</v>
      </c>
      <c r="M53" s="100">
        <v>0</v>
      </c>
      <c r="N53" s="100">
        <v>0</v>
      </c>
      <c r="O53" s="100">
        <v>0</v>
      </c>
      <c r="P53" s="100">
        <v>0</v>
      </c>
      <c r="Q53" s="108">
        <f>E53+F53+G53+H53+I53+J53+K53+L53+M53+N53+O53+P53</f>
        <v>0</v>
      </c>
    </row>
    <row r="54" spans="1:19" x14ac:dyDescent="0.25">
      <c r="A54" s="47"/>
      <c r="B54" s="64" t="s">
        <v>32</v>
      </c>
      <c r="C54" s="107">
        <v>0</v>
      </c>
      <c r="D54" s="100">
        <v>0</v>
      </c>
      <c r="E54" s="100">
        <v>0</v>
      </c>
      <c r="F54" s="100">
        <v>0</v>
      </c>
      <c r="G54" s="100">
        <v>0</v>
      </c>
      <c r="H54" s="100">
        <v>0</v>
      </c>
      <c r="I54" s="100">
        <v>0</v>
      </c>
      <c r="J54" s="100">
        <v>0</v>
      </c>
      <c r="K54" s="100">
        <v>0</v>
      </c>
      <c r="L54" s="100">
        <v>0</v>
      </c>
      <c r="M54" s="100">
        <v>0</v>
      </c>
      <c r="N54" s="100">
        <v>0</v>
      </c>
      <c r="O54" s="100">
        <v>0</v>
      </c>
      <c r="P54" s="100">
        <v>0</v>
      </c>
      <c r="Q54" s="108">
        <f>E54+F54+G54+H54+I54+J54+K54+L54+M54+N54+O54+P54</f>
        <v>0</v>
      </c>
      <c r="S54" s="128"/>
    </row>
    <row r="55" spans="1:19" x14ac:dyDescent="0.25">
      <c r="A55" s="47"/>
      <c r="B55" s="64" t="s">
        <v>33</v>
      </c>
      <c r="C55" s="92">
        <v>100000</v>
      </c>
      <c r="D55" s="92">
        <v>100000</v>
      </c>
      <c r="E55" s="100">
        <v>0</v>
      </c>
      <c r="F55" s="100">
        <v>0</v>
      </c>
      <c r="G55" s="100">
        <v>0</v>
      </c>
      <c r="H55" s="100">
        <v>0</v>
      </c>
      <c r="I55" s="100">
        <v>0</v>
      </c>
      <c r="J55" s="100">
        <v>0</v>
      </c>
      <c r="K55" s="100">
        <v>0</v>
      </c>
      <c r="L55" s="100">
        <v>0</v>
      </c>
      <c r="M55" s="100">
        <v>0</v>
      </c>
      <c r="N55" s="100">
        <v>0</v>
      </c>
      <c r="O55" s="100">
        <v>0</v>
      </c>
      <c r="P55" s="100">
        <v>0</v>
      </c>
      <c r="Q55" s="108">
        <v>0</v>
      </c>
    </row>
    <row r="56" spans="1:19" x14ac:dyDescent="0.25">
      <c r="A56" s="47"/>
      <c r="B56" s="64" t="s">
        <v>55</v>
      </c>
      <c r="C56" s="107">
        <v>0</v>
      </c>
      <c r="D56" s="107">
        <v>0</v>
      </c>
      <c r="E56" s="100">
        <v>0</v>
      </c>
      <c r="F56" s="100">
        <v>0</v>
      </c>
      <c r="G56" s="100">
        <v>0</v>
      </c>
      <c r="H56" s="100">
        <v>0</v>
      </c>
      <c r="I56" s="100">
        <v>0</v>
      </c>
      <c r="J56" s="100">
        <v>0</v>
      </c>
      <c r="K56" s="100">
        <v>0</v>
      </c>
      <c r="L56" s="100">
        <v>0</v>
      </c>
      <c r="M56" s="100">
        <v>0</v>
      </c>
      <c r="N56" s="100">
        <v>0</v>
      </c>
      <c r="O56" s="100">
        <v>0</v>
      </c>
      <c r="P56" s="100">
        <v>0</v>
      </c>
      <c r="Q56" s="108">
        <f t="shared" ref="Q56:Q71" si="10">E56+F56+G56+H56+I56+J56+K56+L56+M56+N56+O56+P56</f>
        <v>0</v>
      </c>
    </row>
    <row r="57" spans="1:19" x14ac:dyDescent="0.25">
      <c r="A57" s="47"/>
      <c r="B57" s="64" t="s">
        <v>56</v>
      </c>
      <c r="C57" s="107">
        <v>0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>
        <v>0</v>
      </c>
      <c r="K57" s="100">
        <v>0</v>
      </c>
      <c r="L57" s="100">
        <v>0</v>
      </c>
      <c r="M57" s="100">
        <v>0</v>
      </c>
      <c r="N57" s="100">
        <v>0</v>
      </c>
      <c r="O57" s="100">
        <v>0</v>
      </c>
      <c r="P57" s="100">
        <v>0</v>
      </c>
      <c r="Q57" s="108">
        <f t="shared" si="10"/>
        <v>0</v>
      </c>
    </row>
    <row r="58" spans="1:19" x14ac:dyDescent="0.25">
      <c r="A58" s="47"/>
      <c r="B58" s="64" t="s">
        <v>34</v>
      </c>
      <c r="C58" s="107">
        <v>0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00">
        <v>0</v>
      </c>
      <c r="J58" s="100">
        <v>0</v>
      </c>
      <c r="K58" s="100">
        <v>0</v>
      </c>
      <c r="L58" s="100">
        <v>0</v>
      </c>
      <c r="M58" s="100">
        <v>0</v>
      </c>
      <c r="N58" s="100">
        <v>0</v>
      </c>
      <c r="O58" s="100">
        <v>0</v>
      </c>
      <c r="P58" s="100">
        <v>0</v>
      </c>
      <c r="Q58" s="108">
        <f t="shared" si="10"/>
        <v>0</v>
      </c>
    </row>
    <row r="59" spans="1:19" x14ac:dyDescent="0.25">
      <c r="A59" s="47"/>
      <c r="B59" s="64" t="s">
        <v>57</v>
      </c>
      <c r="C59" s="107">
        <v>0</v>
      </c>
      <c r="D59" s="107">
        <v>0</v>
      </c>
      <c r="E59" s="100">
        <v>0</v>
      </c>
      <c r="F59" s="100">
        <v>0</v>
      </c>
      <c r="G59" s="100">
        <v>0</v>
      </c>
      <c r="H59" s="100">
        <v>0</v>
      </c>
      <c r="I59" s="100">
        <v>0</v>
      </c>
      <c r="J59" s="100">
        <v>0</v>
      </c>
      <c r="K59" s="100">
        <v>0</v>
      </c>
      <c r="L59" s="100">
        <v>0</v>
      </c>
      <c r="M59" s="100">
        <v>0</v>
      </c>
      <c r="N59" s="100">
        <v>0</v>
      </c>
      <c r="O59" s="100">
        <v>0</v>
      </c>
      <c r="P59" s="100">
        <v>0</v>
      </c>
      <c r="Q59" s="108">
        <f t="shared" si="10"/>
        <v>0</v>
      </c>
    </row>
    <row r="60" spans="1:19" x14ac:dyDescent="0.25">
      <c r="A60" s="47"/>
      <c r="B60" s="65" t="s">
        <v>58</v>
      </c>
      <c r="C60" s="106">
        <f>C61+C62+C64+C63</f>
        <v>0</v>
      </c>
      <c r="D60" s="83">
        <f>D61+D62+D64+D63</f>
        <v>100000</v>
      </c>
      <c r="E60" s="103">
        <f>E61+E62+E63+E64</f>
        <v>0</v>
      </c>
      <c r="F60" s="103">
        <f>F61+F62+F63+F64</f>
        <v>0</v>
      </c>
      <c r="G60" s="112">
        <f>G61+G62+G63+G64</f>
        <v>0</v>
      </c>
      <c r="H60" s="112">
        <f>H61+H62+H63+H64</f>
        <v>0</v>
      </c>
      <c r="I60" s="112">
        <f t="shared" ref="I60:P60" si="11">I61+I62+I63+I64</f>
        <v>0</v>
      </c>
      <c r="J60" s="112">
        <f t="shared" si="11"/>
        <v>0</v>
      </c>
      <c r="K60" s="112">
        <f t="shared" si="11"/>
        <v>0</v>
      </c>
      <c r="L60" s="112">
        <f t="shared" si="11"/>
        <v>0</v>
      </c>
      <c r="M60" s="112">
        <f t="shared" si="11"/>
        <v>0</v>
      </c>
      <c r="N60" s="112">
        <f t="shared" si="11"/>
        <v>0</v>
      </c>
      <c r="O60" s="112">
        <f t="shared" si="11"/>
        <v>0</v>
      </c>
      <c r="P60" s="103">
        <f t="shared" si="11"/>
        <v>0</v>
      </c>
      <c r="Q60" s="103">
        <f t="shared" si="10"/>
        <v>0</v>
      </c>
    </row>
    <row r="61" spans="1:19" x14ac:dyDescent="0.25">
      <c r="A61" s="47"/>
      <c r="B61" s="64" t="s">
        <v>59</v>
      </c>
      <c r="C61" s="107">
        <v>0</v>
      </c>
      <c r="D61" s="92">
        <v>100000</v>
      </c>
      <c r="E61" s="100">
        <v>0</v>
      </c>
      <c r="F61" s="100">
        <v>0</v>
      </c>
      <c r="G61" s="100">
        <v>0</v>
      </c>
      <c r="H61" s="100">
        <v>0</v>
      </c>
      <c r="I61" s="100">
        <v>0</v>
      </c>
      <c r="J61" s="100">
        <v>0</v>
      </c>
      <c r="K61" s="100">
        <v>0</v>
      </c>
      <c r="L61" s="100">
        <v>0</v>
      </c>
      <c r="M61" s="100">
        <v>0</v>
      </c>
      <c r="N61" s="100">
        <v>0</v>
      </c>
      <c r="O61" s="100">
        <v>0</v>
      </c>
      <c r="P61" s="100">
        <v>0</v>
      </c>
      <c r="Q61" s="100">
        <f t="shared" si="10"/>
        <v>0</v>
      </c>
    </row>
    <row r="62" spans="1:19" x14ac:dyDescent="0.25">
      <c r="A62" s="47"/>
      <c r="B62" s="64" t="s">
        <v>60</v>
      </c>
      <c r="C62" s="107">
        <v>0</v>
      </c>
      <c r="D62" s="100">
        <v>0</v>
      </c>
      <c r="E62" s="100">
        <v>0</v>
      </c>
      <c r="F62" s="100">
        <v>0</v>
      </c>
      <c r="G62" s="100">
        <v>0</v>
      </c>
      <c r="H62" s="100">
        <v>0</v>
      </c>
      <c r="I62" s="100">
        <v>0</v>
      </c>
      <c r="J62" s="100">
        <v>0</v>
      </c>
      <c r="K62" s="100">
        <v>0</v>
      </c>
      <c r="L62" s="100">
        <v>0</v>
      </c>
      <c r="M62" s="100">
        <v>0</v>
      </c>
      <c r="N62" s="100">
        <v>0</v>
      </c>
      <c r="O62" s="100">
        <v>0</v>
      </c>
      <c r="P62" s="100">
        <v>0</v>
      </c>
      <c r="Q62" s="108">
        <f t="shared" si="10"/>
        <v>0</v>
      </c>
    </row>
    <row r="63" spans="1:19" x14ac:dyDescent="0.25">
      <c r="A63" s="47"/>
      <c r="B63" s="64" t="s">
        <v>61</v>
      </c>
      <c r="C63" s="107">
        <v>0</v>
      </c>
      <c r="D63" s="100">
        <v>0</v>
      </c>
      <c r="E63" s="100">
        <v>0</v>
      </c>
      <c r="F63" s="100">
        <v>0</v>
      </c>
      <c r="G63" s="100">
        <v>0</v>
      </c>
      <c r="H63" s="100">
        <v>0</v>
      </c>
      <c r="I63" s="100">
        <v>0</v>
      </c>
      <c r="J63" s="100">
        <v>0</v>
      </c>
      <c r="K63" s="100">
        <v>0</v>
      </c>
      <c r="L63" s="100">
        <v>0</v>
      </c>
      <c r="M63" s="100">
        <v>0</v>
      </c>
      <c r="N63" s="100">
        <v>0</v>
      </c>
      <c r="O63" s="100">
        <v>0</v>
      </c>
      <c r="P63" s="100">
        <v>0</v>
      </c>
      <c r="Q63" s="108">
        <f t="shared" si="10"/>
        <v>0</v>
      </c>
    </row>
    <row r="64" spans="1:19" ht="25.5" x14ac:dyDescent="0.25">
      <c r="A64" s="47"/>
      <c r="B64" s="64" t="s">
        <v>62</v>
      </c>
      <c r="C64" s="107">
        <v>0</v>
      </c>
      <c r="D64" s="100">
        <v>0</v>
      </c>
      <c r="E64" s="100">
        <v>0</v>
      </c>
      <c r="F64" s="100">
        <v>0</v>
      </c>
      <c r="G64" s="100">
        <v>0</v>
      </c>
      <c r="H64" s="100">
        <v>0</v>
      </c>
      <c r="I64" s="100">
        <v>0</v>
      </c>
      <c r="J64" s="100">
        <v>0</v>
      </c>
      <c r="K64" s="100">
        <v>0</v>
      </c>
      <c r="L64" s="100">
        <v>0</v>
      </c>
      <c r="M64" s="100">
        <v>0</v>
      </c>
      <c r="N64" s="100">
        <v>0</v>
      </c>
      <c r="O64" s="100">
        <v>0</v>
      </c>
      <c r="P64" s="100">
        <v>0</v>
      </c>
      <c r="Q64" s="108">
        <f t="shared" si="10"/>
        <v>0</v>
      </c>
    </row>
    <row r="65" spans="1:17" x14ac:dyDescent="0.25">
      <c r="A65" s="47"/>
      <c r="B65" s="65" t="s">
        <v>63</v>
      </c>
      <c r="C65" s="106">
        <f t="shared" ref="C65:H65" si="12">C66+C67+C68+C69+C70+C71</f>
        <v>0</v>
      </c>
      <c r="D65" s="103">
        <f t="shared" si="12"/>
        <v>0</v>
      </c>
      <c r="E65" s="103">
        <f t="shared" si="12"/>
        <v>0</v>
      </c>
      <c r="F65" s="103">
        <f>F66+F67+F68+F69+F70+F71</f>
        <v>0</v>
      </c>
      <c r="G65" s="112">
        <f t="shared" si="12"/>
        <v>0</v>
      </c>
      <c r="H65" s="112">
        <f t="shared" si="12"/>
        <v>0</v>
      </c>
      <c r="I65" s="112">
        <v>0</v>
      </c>
      <c r="J65" s="112">
        <v>0</v>
      </c>
      <c r="K65" s="112">
        <v>0</v>
      </c>
      <c r="L65" s="112">
        <v>0</v>
      </c>
      <c r="M65" s="112">
        <v>0</v>
      </c>
      <c r="N65" s="112">
        <v>0</v>
      </c>
      <c r="O65" s="112">
        <v>0</v>
      </c>
      <c r="P65" s="112">
        <v>0</v>
      </c>
      <c r="Q65" s="112">
        <f t="shared" si="10"/>
        <v>0</v>
      </c>
    </row>
    <row r="66" spans="1:17" x14ac:dyDescent="0.25">
      <c r="A66" s="47"/>
      <c r="B66" s="64" t="s">
        <v>64</v>
      </c>
      <c r="C66" s="107">
        <v>0</v>
      </c>
      <c r="D66" s="100">
        <v>0</v>
      </c>
      <c r="E66" s="100">
        <v>0</v>
      </c>
      <c r="F66" s="100">
        <v>0</v>
      </c>
      <c r="G66" s="100">
        <v>0</v>
      </c>
      <c r="H66" s="100">
        <v>0</v>
      </c>
      <c r="I66" s="100">
        <v>0</v>
      </c>
      <c r="J66" s="100">
        <v>0</v>
      </c>
      <c r="K66" s="100">
        <v>0</v>
      </c>
      <c r="L66" s="100">
        <v>0</v>
      </c>
      <c r="M66" s="100">
        <v>0</v>
      </c>
      <c r="N66" s="100">
        <v>0</v>
      </c>
      <c r="O66" s="100">
        <v>0</v>
      </c>
      <c r="P66" s="100">
        <v>0</v>
      </c>
      <c r="Q66" s="108">
        <f t="shared" si="10"/>
        <v>0</v>
      </c>
    </row>
    <row r="67" spans="1:17" x14ac:dyDescent="0.25">
      <c r="A67" s="47"/>
      <c r="B67" s="64" t="s">
        <v>65</v>
      </c>
      <c r="C67" s="107">
        <v>0</v>
      </c>
      <c r="D67" s="100">
        <v>0</v>
      </c>
      <c r="E67" s="100">
        <v>0</v>
      </c>
      <c r="F67" s="100">
        <v>0</v>
      </c>
      <c r="G67" s="100">
        <v>0</v>
      </c>
      <c r="H67" s="100">
        <v>0</v>
      </c>
      <c r="I67" s="100">
        <v>0</v>
      </c>
      <c r="J67" s="100">
        <v>0</v>
      </c>
      <c r="K67" s="100">
        <v>0</v>
      </c>
      <c r="L67" s="100">
        <v>0</v>
      </c>
      <c r="M67" s="100">
        <v>0</v>
      </c>
      <c r="N67" s="100">
        <v>0</v>
      </c>
      <c r="O67" s="100">
        <v>0</v>
      </c>
      <c r="P67" s="100">
        <v>0</v>
      </c>
      <c r="Q67" s="108">
        <f t="shared" si="10"/>
        <v>0</v>
      </c>
    </row>
    <row r="68" spans="1:17" x14ac:dyDescent="0.25">
      <c r="A68" s="47"/>
      <c r="B68" s="65" t="s">
        <v>66</v>
      </c>
      <c r="C68" s="106">
        <f>C71+C70+C69</f>
        <v>0</v>
      </c>
      <c r="D68" s="103">
        <v>0</v>
      </c>
      <c r="E68" s="103">
        <v>0</v>
      </c>
      <c r="F68" s="103">
        <v>0</v>
      </c>
      <c r="G68" s="103">
        <v>0</v>
      </c>
      <c r="H68" s="103">
        <v>0</v>
      </c>
      <c r="I68" s="103">
        <v>0</v>
      </c>
      <c r="J68" s="103">
        <v>0</v>
      </c>
      <c r="K68" s="103">
        <v>0</v>
      </c>
      <c r="L68" s="103">
        <v>0</v>
      </c>
      <c r="M68" s="103">
        <v>0</v>
      </c>
      <c r="N68" s="103">
        <v>0</v>
      </c>
      <c r="O68" s="103">
        <v>0</v>
      </c>
      <c r="P68" s="103">
        <v>0</v>
      </c>
      <c r="Q68" s="112">
        <f t="shared" si="10"/>
        <v>0</v>
      </c>
    </row>
    <row r="69" spans="1:17" x14ac:dyDescent="0.25">
      <c r="A69" s="47"/>
      <c r="B69" s="64" t="s">
        <v>67</v>
      </c>
      <c r="C69" s="107">
        <v>0</v>
      </c>
      <c r="D69" s="100">
        <v>0</v>
      </c>
      <c r="E69" s="100">
        <v>0</v>
      </c>
      <c r="F69" s="100">
        <v>0</v>
      </c>
      <c r="G69" s="100">
        <v>0</v>
      </c>
      <c r="H69" s="100">
        <v>0</v>
      </c>
      <c r="I69" s="100">
        <v>0</v>
      </c>
      <c r="J69" s="100">
        <v>0</v>
      </c>
      <c r="K69" s="100">
        <v>0</v>
      </c>
      <c r="L69" s="100">
        <v>0</v>
      </c>
      <c r="M69" s="100">
        <v>0</v>
      </c>
      <c r="N69" s="100">
        <v>0</v>
      </c>
      <c r="O69" s="100">
        <v>0</v>
      </c>
      <c r="P69" s="100">
        <v>0</v>
      </c>
      <c r="Q69" s="108">
        <f t="shared" si="10"/>
        <v>0</v>
      </c>
    </row>
    <row r="70" spans="1:17" x14ac:dyDescent="0.25">
      <c r="A70" s="47"/>
      <c r="B70" s="64" t="s">
        <v>68</v>
      </c>
      <c r="C70" s="107">
        <v>0</v>
      </c>
      <c r="D70" s="100">
        <v>0</v>
      </c>
      <c r="E70" s="100">
        <v>0</v>
      </c>
      <c r="F70" s="100">
        <v>0</v>
      </c>
      <c r="G70" s="100">
        <v>0</v>
      </c>
      <c r="H70" s="100">
        <v>0</v>
      </c>
      <c r="I70" s="100">
        <v>0</v>
      </c>
      <c r="J70" s="100">
        <v>0</v>
      </c>
      <c r="K70" s="100">
        <v>0</v>
      </c>
      <c r="L70" s="100">
        <v>0</v>
      </c>
      <c r="M70" s="100">
        <v>0</v>
      </c>
      <c r="N70" s="100">
        <v>0</v>
      </c>
      <c r="O70" s="100">
        <v>0</v>
      </c>
      <c r="P70" s="100">
        <v>0</v>
      </c>
      <c r="Q70" s="108">
        <f t="shared" si="10"/>
        <v>0</v>
      </c>
    </row>
    <row r="71" spans="1:17" x14ac:dyDescent="0.25">
      <c r="A71" s="47"/>
      <c r="B71" s="64" t="s">
        <v>69</v>
      </c>
      <c r="C71" s="107">
        <v>0</v>
      </c>
      <c r="D71" s="100">
        <v>0</v>
      </c>
      <c r="E71" s="100">
        <v>0</v>
      </c>
      <c r="F71" s="100">
        <v>0</v>
      </c>
      <c r="G71" s="100">
        <v>0</v>
      </c>
      <c r="H71" s="100">
        <v>0</v>
      </c>
      <c r="I71" s="100">
        <v>0</v>
      </c>
      <c r="J71" s="100">
        <v>0</v>
      </c>
      <c r="K71" s="100">
        <v>0</v>
      </c>
      <c r="L71" s="100">
        <v>0</v>
      </c>
      <c r="M71" s="100">
        <v>0</v>
      </c>
      <c r="N71" s="100">
        <v>0</v>
      </c>
      <c r="O71" s="100">
        <v>0</v>
      </c>
      <c r="P71" s="100">
        <v>0</v>
      </c>
      <c r="Q71" s="108">
        <f t="shared" si="10"/>
        <v>0</v>
      </c>
    </row>
    <row r="72" spans="1:17" x14ac:dyDescent="0.25">
      <c r="A72" s="47"/>
      <c r="B72" s="57" t="s">
        <v>35</v>
      </c>
      <c r="C72" s="94">
        <f t="shared" ref="C72:Q72" si="13">C8+C14+C24+C34+C42+C50+C60+C65</f>
        <v>335288000</v>
      </c>
      <c r="D72" s="94">
        <f t="shared" si="13"/>
        <v>335288000</v>
      </c>
      <c r="E72" s="95">
        <f t="shared" si="13"/>
        <v>20245549.07</v>
      </c>
      <c r="F72" s="96">
        <f t="shared" si="13"/>
        <v>23978356.990000002</v>
      </c>
      <c r="G72" s="96">
        <f t="shared" si="13"/>
        <v>0</v>
      </c>
      <c r="H72" s="96">
        <f t="shared" si="13"/>
        <v>0</v>
      </c>
      <c r="I72" s="96">
        <f t="shared" si="13"/>
        <v>0</v>
      </c>
      <c r="J72" s="96">
        <f t="shared" si="13"/>
        <v>0</v>
      </c>
      <c r="K72" s="96">
        <f t="shared" si="13"/>
        <v>0</v>
      </c>
      <c r="L72" s="96">
        <f t="shared" si="13"/>
        <v>0</v>
      </c>
      <c r="M72" s="96">
        <f t="shared" si="13"/>
        <v>0</v>
      </c>
      <c r="N72" s="96">
        <f t="shared" si="13"/>
        <v>0</v>
      </c>
      <c r="O72" s="96">
        <f t="shared" si="13"/>
        <v>0</v>
      </c>
      <c r="P72" s="96">
        <f t="shared" si="13"/>
        <v>0</v>
      </c>
      <c r="Q72" s="96">
        <f t="shared" si="13"/>
        <v>44223906.060000002</v>
      </c>
    </row>
    <row r="73" spans="1:17" x14ac:dyDescent="0.25">
      <c r="A73" s="47"/>
      <c r="B73" s="65" t="s">
        <v>70</v>
      </c>
      <c r="C73" s="106"/>
      <c r="D73" s="105"/>
      <c r="E73" s="100">
        <v>0</v>
      </c>
      <c r="F73" s="100">
        <v>0</v>
      </c>
      <c r="G73" s="100">
        <v>0</v>
      </c>
      <c r="H73" s="100">
        <v>0</v>
      </c>
      <c r="I73" s="100">
        <v>0</v>
      </c>
      <c r="J73" s="100">
        <v>0</v>
      </c>
      <c r="K73" s="100">
        <v>0</v>
      </c>
      <c r="L73" s="100">
        <v>0</v>
      </c>
      <c r="M73" s="100">
        <v>0</v>
      </c>
      <c r="N73" s="100">
        <v>0</v>
      </c>
      <c r="O73" s="100">
        <v>0</v>
      </c>
      <c r="P73" s="100">
        <v>0</v>
      </c>
      <c r="Q73" s="108">
        <v>0</v>
      </c>
    </row>
    <row r="74" spans="1:17" x14ac:dyDescent="0.25">
      <c r="A74" s="47"/>
      <c r="B74" s="65" t="s">
        <v>71</v>
      </c>
      <c r="C74" s="107">
        <v>0</v>
      </c>
      <c r="D74" s="100">
        <v>0</v>
      </c>
      <c r="E74" s="100">
        <v>0</v>
      </c>
      <c r="F74" s="100">
        <v>0</v>
      </c>
      <c r="G74" s="100">
        <v>0</v>
      </c>
      <c r="H74" s="100">
        <v>0</v>
      </c>
      <c r="I74" s="100">
        <v>0</v>
      </c>
      <c r="J74" s="100">
        <v>0</v>
      </c>
      <c r="K74" s="100">
        <v>0</v>
      </c>
      <c r="L74" s="100">
        <v>0</v>
      </c>
      <c r="M74" s="100">
        <v>0</v>
      </c>
      <c r="N74" s="100">
        <v>0</v>
      </c>
      <c r="O74" s="100">
        <v>0</v>
      </c>
      <c r="P74" s="100">
        <v>0</v>
      </c>
      <c r="Q74" s="108">
        <v>0</v>
      </c>
    </row>
    <row r="75" spans="1:17" x14ac:dyDescent="0.25">
      <c r="A75" s="47"/>
      <c r="B75" s="64" t="s">
        <v>72</v>
      </c>
      <c r="C75" s="107">
        <v>0</v>
      </c>
      <c r="D75" s="100">
        <v>0</v>
      </c>
      <c r="E75" s="100">
        <v>0</v>
      </c>
      <c r="F75" s="100">
        <v>0</v>
      </c>
      <c r="G75" s="100">
        <v>0</v>
      </c>
      <c r="H75" s="100">
        <v>0</v>
      </c>
      <c r="I75" s="100">
        <v>0</v>
      </c>
      <c r="J75" s="100">
        <v>0</v>
      </c>
      <c r="K75" s="100">
        <v>0</v>
      </c>
      <c r="L75" s="100">
        <v>0</v>
      </c>
      <c r="M75" s="100">
        <v>0</v>
      </c>
      <c r="N75" s="100">
        <v>0</v>
      </c>
      <c r="O75" s="100">
        <v>0</v>
      </c>
      <c r="P75" s="100">
        <v>0</v>
      </c>
      <c r="Q75" s="108">
        <v>0</v>
      </c>
    </row>
    <row r="76" spans="1:17" x14ac:dyDescent="0.25">
      <c r="A76" s="47"/>
      <c r="B76" s="64" t="s">
        <v>73</v>
      </c>
      <c r="C76" s="107">
        <v>0</v>
      </c>
      <c r="D76" s="100">
        <v>0</v>
      </c>
      <c r="E76" s="100">
        <v>0</v>
      </c>
      <c r="F76" s="100">
        <v>0</v>
      </c>
      <c r="G76" s="100">
        <v>0</v>
      </c>
      <c r="H76" s="100">
        <v>0</v>
      </c>
      <c r="I76" s="100">
        <v>0</v>
      </c>
      <c r="J76" s="100">
        <v>0</v>
      </c>
      <c r="K76" s="100">
        <v>0</v>
      </c>
      <c r="L76" s="100">
        <v>0</v>
      </c>
      <c r="M76" s="100">
        <v>0</v>
      </c>
      <c r="N76" s="100">
        <v>0</v>
      </c>
      <c r="O76" s="100">
        <v>0</v>
      </c>
      <c r="P76" s="100">
        <v>0</v>
      </c>
      <c r="Q76" s="108">
        <v>0</v>
      </c>
    </row>
    <row r="77" spans="1:17" x14ac:dyDescent="0.25">
      <c r="A77" s="47"/>
      <c r="B77" s="65" t="s">
        <v>74</v>
      </c>
      <c r="C77" s="107">
        <v>0</v>
      </c>
      <c r="D77" s="100">
        <v>0</v>
      </c>
      <c r="E77" s="100">
        <v>0</v>
      </c>
      <c r="F77" s="100">
        <v>0</v>
      </c>
      <c r="G77" s="100">
        <v>0</v>
      </c>
      <c r="H77" s="100">
        <v>0</v>
      </c>
      <c r="I77" s="100">
        <v>0</v>
      </c>
      <c r="J77" s="100">
        <v>0</v>
      </c>
      <c r="K77" s="100">
        <v>0</v>
      </c>
      <c r="L77" s="100">
        <v>0</v>
      </c>
      <c r="M77" s="100">
        <v>0</v>
      </c>
      <c r="N77" s="100">
        <v>0</v>
      </c>
      <c r="O77" s="100">
        <v>0</v>
      </c>
      <c r="P77" s="100">
        <v>0</v>
      </c>
      <c r="Q77" s="108">
        <v>0</v>
      </c>
    </row>
    <row r="78" spans="1:17" x14ac:dyDescent="0.25">
      <c r="A78" s="47"/>
      <c r="B78" s="64" t="s">
        <v>75</v>
      </c>
      <c r="C78" s="107">
        <v>0</v>
      </c>
      <c r="D78" s="100">
        <v>0</v>
      </c>
      <c r="E78" s="100">
        <v>0</v>
      </c>
      <c r="F78" s="100">
        <v>0</v>
      </c>
      <c r="G78" s="100">
        <v>0</v>
      </c>
      <c r="H78" s="100">
        <v>0</v>
      </c>
      <c r="I78" s="100">
        <v>0</v>
      </c>
      <c r="J78" s="100">
        <v>0</v>
      </c>
      <c r="K78" s="100">
        <v>0</v>
      </c>
      <c r="L78" s="100">
        <v>0</v>
      </c>
      <c r="M78" s="100">
        <v>0</v>
      </c>
      <c r="N78" s="100">
        <v>0</v>
      </c>
      <c r="O78" s="100">
        <v>0</v>
      </c>
      <c r="P78" s="100">
        <v>0</v>
      </c>
      <c r="Q78" s="108">
        <v>0</v>
      </c>
    </row>
    <row r="79" spans="1:17" x14ac:dyDescent="0.25">
      <c r="A79" s="47"/>
      <c r="B79" s="64" t="s">
        <v>76</v>
      </c>
      <c r="C79" s="107">
        <v>0</v>
      </c>
      <c r="D79" s="100">
        <v>0</v>
      </c>
      <c r="E79" s="100">
        <v>0</v>
      </c>
      <c r="F79" s="100">
        <v>0</v>
      </c>
      <c r="G79" s="100">
        <v>0</v>
      </c>
      <c r="H79" s="100">
        <v>0</v>
      </c>
      <c r="I79" s="100">
        <v>0</v>
      </c>
      <c r="J79" s="100">
        <v>0</v>
      </c>
      <c r="K79" s="100">
        <v>0</v>
      </c>
      <c r="L79" s="100">
        <v>0</v>
      </c>
      <c r="M79" s="100">
        <v>0</v>
      </c>
      <c r="N79" s="100">
        <v>0</v>
      </c>
      <c r="O79" s="100">
        <v>0</v>
      </c>
      <c r="P79" s="100">
        <v>0</v>
      </c>
      <c r="Q79" s="108">
        <v>0</v>
      </c>
    </row>
    <row r="80" spans="1:17" x14ac:dyDescent="0.25">
      <c r="A80" s="47"/>
      <c r="B80" s="65" t="s">
        <v>77</v>
      </c>
      <c r="C80" s="107">
        <v>0</v>
      </c>
      <c r="D80" s="100">
        <v>0</v>
      </c>
      <c r="E80" s="100">
        <v>0</v>
      </c>
      <c r="F80" s="100">
        <v>0</v>
      </c>
      <c r="G80" s="100">
        <v>0</v>
      </c>
      <c r="H80" s="100">
        <v>0</v>
      </c>
      <c r="I80" s="100">
        <v>0</v>
      </c>
      <c r="J80" s="100">
        <v>0</v>
      </c>
      <c r="K80" s="100">
        <v>0</v>
      </c>
      <c r="L80" s="100">
        <v>0</v>
      </c>
      <c r="M80" s="100">
        <v>0</v>
      </c>
      <c r="N80" s="100">
        <v>0</v>
      </c>
      <c r="O80" s="100">
        <v>0</v>
      </c>
      <c r="P80" s="100">
        <v>0</v>
      </c>
      <c r="Q80" s="108">
        <v>0</v>
      </c>
    </row>
    <row r="81" spans="1:17" x14ac:dyDescent="0.25">
      <c r="A81" s="47"/>
      <c r="B81" s="64" t="s">
        <v>78</v>
      </c>
      <c r="C81" s="107">
        <v>0</v>
      </c>
      <c r="D81" s="100">
        <v>0</v>
      </c>
      <c r="E81" s="100">
        <v>0</v>
      </c>
      <c r="F81" s="100">
        <v>0</v>
      </c>
      <c r="G81" s="100">
        <v>0</v>
      </c>
      <c r="H81" s="100">
        <v>0</v>
      </c>
      <c r="I81" s="100">
        <v>0</v>
      </c>
      <c r="J81" s="100">
        <v>0</v>
      </c>
      <c r="K81" s="100">
        <v>0</v>
      </c>
      <c r="L81" s="100">
        <v>0</v>
      </c>
      <c r="M81" s="100">
        <v>0</v>
      </c>
      <c r="N81" s="100">
        <v>0</v>
      </c>
      <c r="O81" s="100">
        <v>0</v>
      </c>
      <c r="P81" s="100">
        <v>0</v>
      </c>
      <c r="Q81" s="108">
        <v>0</v>
      </c>
    </row>
    <row r="82" spans="1:17" x14ac:dyDescent="0.25">
      <c r="A82" s="47"/>
      <c r="B82" s="57" t="s">
        <v>79</v>
      </c>
      <c r="C82" s="113">
        <f>SUM(C74:C81)</f>
        <v>0</v>
      </c>
      <c r="D82" s="114">
        <f>SUM(D74:D81)</f>
        <v>0</v>
      </c>
      <c r="E82" s="114">
        <v>0</v>
      </c>
      <c r="F82" s="114">
        <v>0</v>
      </c>
      <c r="G82" s="115">
        <v>0</v>
      </c>
      <c r="H82" s="115">
        <v>0</v>
      </c>
      <c r="I82" s="115">
        <v>0</v>
      </c>
      <c r="J82" s="115">
        <v>0</v>
      </c>
      <c r="K82" s="115">
        <v>0</v>
      </c>
      <c r="L82" s="115">
        <v>0</v>
      </c>
      <c r="M82" s="115">
        <v>0</v>
      </c>
      <c r="N82" s="115">
        <v>0</v>
      </c>
      <c r="O82" s="115">
        <v>0</v>
      </c>
      <c r="P82" s="115">
        <v>0</v>
      </c>
      <c r="Q82" s="115">
        <v>0</v>
      </c>
    </row>
    <row r="83" spans="1:17" ht="13.5" customHeight="1" x14ac:dyDescent="0.25">
      <c r="A83" s="47"/>
      <c r="B83" s="47"/>
      <c r="C83" s="69"/>
      <c r="D83" s="69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</row>
    <row r="84" spans="1:17" ht="13.5" customHeight="1" x14ac:dyDescent="0.25">
      <c r="A84" s="47"/>
      <c r="B84" s="58" t="s">
        <v>80</v>
      </c>
      <c r="C84" s="97">
        <f t="shared" ref="C84:Q84" si="14">C72+C82</f>
        <v>335288000</v>
      </c>
      <c r="D84" s="97">
        <f t="shared" si="14"/>
        <v>335288000</v>
      </c>
      <c r="E84" s="98">
        <f t="shared" si="14"/>
        <v>20245549.07</v>
      </c>
      <c r="F84" s="99">
        <f t="shared" si="14"/>
        <v>23978356.990000002</v>
      </c>
      <c r="G84" s="99">
        <f t="shared" si="14"/>
        <v>0</v>
      </c>
      <c r="H84" s="99">
        <f t="shared" si="14"/>
        <v>0</v>
      </c>
      <c r="I84" s="99">
        <f t="shared" si="14"/>
        <v>0</v>
      </c>
      <c r="J84" s="99">
        <f t="shared" si="14"/>
        <v>0</v>
      </c>
      <c r="K84" s="99">
        <f t="shared" si="14"/>
        <v>0</v>
      </c>
      <c r="L84" s="99">
        <f t="shared" si="14"/>
        <v>0</v>
      </c>
      <c r="M84" s="99">
        <f t="shared" si="14"/>
        <v>0</v>
      </c>
      <c r="N84" s="99">
        <f t="shared" si="14"/>
        <v>0</v>
      </c>
      <c r="O84" s="99">
        <f t="shared" si="14"/>
        <v>0</v>
      </c>
      <c r="P84" s="99">
        <f t="shared" si="14"/>
        <v>0</v>
      </c>
      <c r="Q84" s="99">
        <f t="shared" si="14"/>
        <v>44223906.060000002</v>
      </c>
    </row>
    <row r="85" spans="1:17" ht="13.5" customHeight="1" x14ac:dyDescent="0.25">
      <c r="A85" s="47"/>
      <c r="B85" s="47" t="s">
        <v>109</v>
      </c>
      <c r="C85" s="47"/>
      <c r="D85" s="55"/>
      <c r="E85" s="59"/>
      <c r="F85" s="69"/>
      <c r="G85" s="47"/>
      <c r="H85" s="47"/>
      <c r="I85" s="47"/>
      <c r="J85" s="59"/>
      <c r="K85" s="47"/>
      <c r="L85" s="47"/>
      <c r="M85" s="47"/>
      <c r="N85" s="47"/>
      <c r="O85" s="47"/>
      <c r="P85" s="47"/>
      <c r="Q85" s="61"/>
    </row>
    <row r="86" spans="1:17" ht="13.5" customHeight="1" x14ac:dyDescent="0.25">
      <c r="A86" s="47"/>
      <c r="B86" s="47" t="s">
        <v>121</v>
      </c>
      <c r="C86" s="59"/>
      <c r="D86" s="55"/>
      <c r="E86" s="59"/>
      <c r="F86" s="60"/>
      <c r="G86" s="55"/>
      <c r="H86" s="55"/>
      <c r="I86" s="55"/>
      <c r="J86" s="62"/>
      <c r="K86" s="55"/>
      <c r="L86" s="55"/>
      <c r="M86" s="47"/>
      <c r="N86" s="63"/>
      <c r="O86" s="55"/>
      <c r="P86" s="55"/>
      <c r="Q86" s="55"/>
    </row>
    <row r="87" spans="1:17" ht="13.5" customHeight="1" x14ac:dyDescent="0.25">
      <c r="A87" s="47"/>
      <c r="B87" s="47" t="s">
        <v>122</v>
      </c>
      <c r="C87" s="59"/>
      <c r="D87" s="55"/>
      <c r="E87" s="47"/>
      <c r="F87" s="60"/>
      <c r="G87" s="55"/>
      <c r="H87" s="62"/>
      <c r="I87" s="63"/>
      <c r="J87" s="62"/>
      <c r="K87" s="47"/>
      <c r="L87" s="47"/>
      <c r="M87" s="47"/>
      <c r="N87" s="63"/>
      <c r="O87" s="59"/>
      <c r="P87" s="62"/>
      <c r="Q87" s="61"/>
    </row>
    <row r="88" spans="1:17" ht="13.5" customHeight="1" x14ac:dyDescent="0.25">
      <c r="A88" s="47"/>
      <c r="B88" s="72"/>
      <c r="C88" s="73"/>
      <c r="D88" s="74"/>
      <c r="E88" s="72"/>
      <c r="F88" s="72"/>
      <c r="G88" s="74"/>
      <c r="H88" s="75"/>
      <c r="I88" s="76"/>
      <c r="J88" s="75"/>
      <c r="K88" s="75"/>
      <c r="L88" s="75"/>
      <c r="M88" s="72"/>
      <c r="N88" s="76"/>
      <c r="O88" s="73"/>
      <c r="P88" s="75"/>
      <c r="Q88" s="77"/>
    </row>
    <row r="89" spans="1:17" ht="13.5" customHeight="1" x14ac:dyDescent="0.25">
      <c r="A89" s="47"/>
      <c r="B89" s="72"/>
      <c r="C89" s="73"/>
      <c r="D89" s="74"/>
      <c r="E89" s="72"/>
      <c r="F89" s="72"/>
      <c r="G89" s="74"/>
      <c r="H89" s="75"/>
      <c r="I89" s="76"/>
      <c r="J89" s="75"/>
      <c r="K89" s="72"/>
      <c r="L89" s="72"/>
      <c r="M89" s="72"/>
      <c r="N89" s="76"/>
      <c r="O89" s="73"/>
      <c r="P89" s="75"/>
      <c r="Q89" s="77"/>
    </row>
    <row r="90" spans="1:17" ht="13.5" customHeight="1" x14ac:dyDescent="0.25">
      <c r="A90" s="47"/>
      <c r="C90" s="117"/>
    </row>
    <row r="91" spans="1:17" ht="13.5" customHeight="1" x14ac:dyDescent="0.25">
      <c r="A91" s="47"/>
      <c r="C91" s="118"/>
      <c r="D91" s="41"/>
      <c r="O91" s="36"/>
    </row>
    <row r="92" spans="1:17" ht="13.5" customHeight="1" x14ac:dyDescent="0.25">
      <c r="A92" s="47"/>
      <c r="O92" s="36"/>
    </row>
    <row r="93" spans="1:17" ht="13.5" customHeight="1" x14ac:dyDescent="0.25">
      <c r="O93" s="36"/>
    </row>
    <row r="94" spans="1:17" x14ac:dyDescent="0.25">
      <c r="O94" s="36"/>
    </row>
    <row r="95" spans="1:17" x14ac:dyDescent="0.25">
      <c r="O95" s="36"/>
    </row>
    <row r="96" spans="1:17" x14ac:dyDescent="0.25">
      <c r="O96" s="36"/>
    </row>
    <row r="98" spans="15:15" x14ac:dyDescent="0.25">
      <c r="O98" s="36"/>
    </row>
    <row r="99" spans="15:15" x14ac:dyDescent="0.25">
      <c r="O99" s="36"/>
    </row>
    <row r="100" spans="15:15" x14ac:dyDescent="0.25">
      <c r="O100" s="36"/>
    </row>
    <row r="101" spans="15:15" x14ac:dyDescent="0.25">
      <c r="O101" s="36"/>
    </row>
    <row r="103" spans="15:15" x14ac:dyDescent="0.25">
      <c r="O103" s="36"/>
    </row>
    <row r="107" spans="15:15" x14ac:dyDescent="0.25">
      <c r="O107" s="36"/>
    </row>
    <row r="108" spans="15:15" x14ac:dyDescent="0.25">
      <c r="O108" s="36"/>
    </row>
    <row r="110" spans="15:15" x14ac:dyDescent="0.25">
      <c r="O110" s="36"/>
    </row>
    <row r="112" spans="15:15" x14ac:dyDescent="0.25">
      <c r="O112" s="36"/>
    </row>
    <row r="116" spans="9:9" x14ac:dyDescent="0.25">
      <c r="I116" s="35">
        <v>8</v>
      </c>
    </row>
  </sheetData>
  <mergeCells count="5">
    <mergeCell ref="B1:Q1"/>
    <mergeCell ref="B2:Q2"/>
    <mergeCell ref="B3:Q3"/>
    <mergeCell ref="B4:Q4"/>
    <mergeCell ref="E5:F5"/>
  </mergeCells>
  <printOptions horizontalCentered="1"/>
  <pageMargins left="0.70866141732283472" right="0.70866141732283472" top="0.74803149606299213" bottom="0.74803149606299213" header="0.31496062992125984" footer="0.31496062992125984"/>
  <pageSetup scale="67" fitToHeight="0" orientation="portrait" r:id="rId1"/>
  <headerFooter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</vt:lpstr>
      <vt:lpstr>P3 Presupuesto Ejecutado</vt:lpstr>
      <vt:lpstr>'P2 Presupuesto Aprobado-Ejec'!Área_de_impresión</vt:lpstr>
      <vt:lpstr>'P3 Presupuesto Ejecutado'!Área_de_impresión</vt:lpstr>
      <vt:lpstr>'P2 Presupuesto Aprobado-Ejec'!Títulos_a_imprimir</vt:lpstr>
      <vt:lpstr>'P3 Presupuesto Ejecutado'!Títulos_a_imprimir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2023-03-01T15:15:56Z</cp:lastPrinted>
  <dcterms:created xsi:type="dcterms:W3CDTF">2018-04-17T18:57:16Z</dcterms:created>
  <dcterms:modified xsi:type="dcterms:W3CDTF">2023-03-01T15:39:13Z</dcterms:modified>
</cp:coreProperties>
</file>