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4\Ejecuciones PW\Enero\"/>
    </mc:Choice>
  </mc:AlternateContent>
  <bookViews>
    <workbookView xWindow="0" yWindow="0" windowWidth="19200" windowHeight="10260" activeTab="2"/>
  </bookViews>
  <sheets>
    <sheet name="P1 Presupuesto Aprobado" sheetId="2" r:id="rId1"/>
    <sheet name="P2 Presupuesto Aprobado-Ejec" sheetId="19" r:id="rId2"/>
    <sheet name="P3 Presupuesto Ejecutado" sheetId="39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9" l="1"/>
  <c r="C82" i="39"/>
  <c r="Q71" i="39"/>
  <c r="Q70" i="39"/>
  <c r="Q69" i="39"/>
  <c r="Q68" i="39"/>
  <c r="C68" i="39"/>
  <c r="C65" i="39" s="1"/>
  <c r="C7" i="39" s="1"/>
  <c r="Q67" i="39"/>
  <c r="Q66" i="39"/>
  <c r="Q65" i="39"/>
  <c r="H65" i="39"/>
  <c r="G65" i="39"/>
  <c r="F65" i="39"/>
  <c r="E65" i="39"/>
  <c r="D65" i="39"/>
  <c r="Q64" i="39"/>
  <c r="Q63" i="39"/>
  <c r="Q62" i="39"/>
  <c r="Q61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Q60" i="39" s="1"/>
  <c r="D60" i="39"/>
  <c r="C60" i="39"/>
  <c r="Q59" i="39"/>
  <c r="Q58" i="39"/>
  <c r="Q57" i="39"/>
  <c r="Q56" i="39"/>
  <c r="Q54" i="39"/>
  <c r="Q53" i="39"/>
  <c r="Q52" i="39"/>
  <c r="Q51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Q50" i="39" s="1"/>
  <c r="D50" i="39"/>
  <c r="C50" i="39"/>
  <c r="Q49" i="39"/>
  <c r="Q48" i="39"/>
  <c r="Q47" i="39"/>
  <c r="Q46" i="39"/>
  <c r="Q45" i="39"/>
  <c r="Q44" i="39"/>
  <c r="Q43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Q42" i="39" s="1"/>
  <c r="D42" i="39"/>
  <c r="C42" i="39"/>
  <c r="Q41" i="39"/>
  <c r="Q40" i="39"/>
  <c r="Q39" i="39"/>
  <c r="Q38" i="39"/>
  <c r="Q37" i="39"/>
  <c r="Q36" i="39"/>
  <c r="Q35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Q34" i="39" s="1"/>
  <c r="D34" i="39"/>
  <c r="C34" i="39"/>
  <c r="Q33" i="39"/>
  <c r="Q32" i="39"/>
  <c r="Q31" i="39"/>
  <c r="Q29" i="39"/>
  <c r="Q28" i="39"/>
  <c r="Q27" i="39"/>
  <c r="Q26" i="39"/>
  <c r="Q25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Q24" i="39" s="1"/>
  <c r="D24" i="39"/>
  <c r="C24" i="39"/>
  <c r="Q23" i="39"/>
  <c r="Q22" i="39"/>
  <c r="Q21" i="39"/>
  <c r="Q20" i="39"/>
  <c r="Q19" i="39"/>
  <c r="Q18" i="39"/>
  <c r="Q17" i="39"/>
  <c r="Q16" i="39"/>
  <c r="Q15" i="39"/>
  <c r="P14" i="39"/>
  <c r="O14" i="39"/>
  <c r="N14" i="39"/>
  <c r="M14" i="39"/>
  <c r="L14" i="39"/>
  <c r="K14" i="39"/>
  <c r="K7" i="39" s="1"/>
  <c r="J14" i="39"/>
  <c r="I14" i="39"/>
  <c r="H14" i="39"/>
  <c r="G14" i="39"/>
  <c r="F14" i="39"/>
  <c r="E14" i="39"/>
  <c r="Q14" i="39" s="1"/>
  <c r="D14" i="39"/>
  <c r="C14" i="39"/>
  <c r="Q13" i="39"/>
  <c r="Q12" i="39"/>
  <c r="Q11" i="39"/>
  <c r="Q10" i="39"/>
  <c r="Q9" i="39"/>
  <c r="P8" i="39"/>
  <c r="P72" i="39" s="1"/>
  <c r="P84" i="39" s="1"/>
  <c r="O8" i="39"/>
  <c r="O72" i="39" s="1"/>
  <c r="O84" i="39" s="1"/>
  <c r="N8" i="39"/>
  <c r="N7" i="39" s="1"/>
  <c r="M8" i="39"/>
  <c r="M7" i="39" s="1"/>
  <c r="L8" i="39"/>
  <c r="L72" i="39" s="1"/>
  <c r="L84" i="39" s="1"/>
  <c r="K8" i="39"/>
  <c r="J8" i="39"/>
  <c r="J72" i="39" s="1"/>
  <c r="J84" i="39" s="1"/>
  <c r="I8" i="39"/>
  <c r="I72" i="39" s="1"/>
  <c r="I84" i="39" s="1"/>
  <c r="H8" i="39"/>
  <c r="H72" i="39" s="1"/>
  <c r="H84" i="39" s="1"/>
  <c r="G8" i="39"/>
  <c r="G72" i="39" s="1"/>
  <c r="G84" i="39" s="1"/>
  <c r="F8" i="39"/>
  <c r="F7" i="39" s="1"/>
  <c r="E8" i="39"/>
  <c r="E7" i="39" s="1"/>
  <c r="D8" i="39"/>
  <c r="D72" i="39" s="1"/>
  <c r="D84" i="39" s="1"/>
  <c r="C8" i="39"/>
  <c r="C72" i="39" s="1"/>
  <c r="C84" i="39" s="1"/>
  <c r="AD7" i="39"/>
  <c r="X7" i="39"/>
  <c r="Y7" i="39" s="1"/>
  <c r="Z7" i="39" s="1"/>
  <c r="AA7" i="39" s="1"/>
  <c r="AB7" i="39" s="1"/>
  <c r="W7" i="39"/>
  <c r="AC6" i="39" s="1"/>
  <c r="AD6" i="39" s="1"/>
  <c r="P7" i="39"/>
  <c r="O7" i="39"/>
  <c r="L7" i="39"/>
  <c r="H7" i="39"/>
  <c r="G7" i="39"/>
  <c r="D7" i="39"/>
  <c r="I7" i="39" l="1"/>
  <c r="K72" i="39"/>
  <c r="K84" i="39" s="1"/>
  <c r="J7" i="39"/>
  <c r="M72" i="39"/>
  <c r="M84" i="39" s="1"/>
  <c r="N72" i="39"/>
  <c r="N84" i="39" s="1"/>
  <c r="E72" i="39"/>
  <c r="E84" i="39" s="1"/>
  <c r="Q8" i="39"/>
  <c r="F72" i="39"/>
  <c r="F84" i="39" s="1"/>
  <c r="B51" i="2"/>
  <c r="B25" i="2"/>
  <c r="B9" i="2"/>
  <c r="Q7" i="39" l="1"/>
  <c r="Q72" i="39"/>
  <c r="Q84" i="39" s="1"/>
  <c r="O24" i="19"/>
  <c r="N14" i="19" l="1"/>
  <c r="Q9" i="19" l="1"/>
  <c r="K24" i="19" l="1"/>
  <c r="L24" i="19"/>
  <c r="M24" i="19"/>
  <c r="N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Q16" i="19" l="1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F42" i="19"/>
  <c r="F72" i="19" s="1"/>
  <c r="E42" i="19"/>
  <c r="E72" i="19" s="1"/>
  <c r="D42" i="19"/>
  <c r="C42" i="19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C72" i="19" l="1"/>
  <c r="C84" i="19" s="1"/>
  <c r="J7" i="19"/>
  <c r="O72" i="19"/>
  <c r="O84" i="19" s="1"/>
  <c r="K7" i="19"/>
  <c r="F7" i="19"/>
  <c r="K72" i="19"/>
  <c r="K84" i="19" s="1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F84" i="19"/>
  <c r="Q24" i="19"/>
  <c r="Q14" i="19"/>
  <c r="Q42" i="19"/>
  <c r="Q65" i="19"/>
  <c r="Q8" i="19"/>
  <c r="Q34" i="19"/>
  <c r="X7" i="19"/>
  <c r="Y7" i="19" s="1"/>
  <c r="Z7" i="19" s="1"/>
  <c r="AA7" i="19" s="1"/>
  <c r="AB7" i="19" s="1"/>
  <c r="E84" i="19"/>
  <c r="Q72" i="19" l="1"/>
  <c r="Q84" i="19" s="1"/>
  <c r="Q7" i="19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<sst xmlns="http://schemas.openxmlformats.org/spreadsheetml/2006/main" count="307" uniqueCount="123">
  <si>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</si>
  <si>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</si>
  <si>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</si>
  <si>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</si>
  <si>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</si>
  <si>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</si>
  <si>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</si>
  <si>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</si>
  <si>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</si>
  <si>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</si>
  <si>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</si>
  <si>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</si>
  <si>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</si>
  <si>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</si>
  <si>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</si>
  <si>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</si>
  <si>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</si>
  <si>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</si>
  <si>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</si>
  <si>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</si>
  <si>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</si>
  <si>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</si>
  <si>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</si>
  <si>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</si>
  <si>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</si>
  <si>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</si>
  <si>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</si>
  <si>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</si>
  <si>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</si>
  <si>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</si>
  <si>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</si>
  <si>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</si>
  <si>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</si>
  <si>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</si>
  <si>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</si>
  <si>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</si>
  <si>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</si>
  <si>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</si>
  <si>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</si>
  <si>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</si>
  <si>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</si>
  <si>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</si>
  <si>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</si>
  <si>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</si>
  <si>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</si>
  <si>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</si>
  <si>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</si>
  <si>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</si>
  <si>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</si>
  <si>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</si>
  <si>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</si>
  <si>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</si>
  <si>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</si>
  <si>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</si>
  <si>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</si>
  <si>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</si>
  <si>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</si>
  <si>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</si>
  <si>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</si>
  <si>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</si>
  <si>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</si>
  <si>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</si>
  <si>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</si>
  <si>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</si>
  <si>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</si>
  <si>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</si>
  <si>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</si>
  <si>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</si>
  <si>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</si>
  <si>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</si>
  <si>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</si>
  <si>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</si>
  <si>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</si>
  <si>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</si>
  <si>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</si>
  <si>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</si>
  <si>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</si>
  <si>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</si>
  <si>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</si>
  <si>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</si>
  <si>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</si>
  <si>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</si>
  <si>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</si>
  <si>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</si>
  <si>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</si>
  <si>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</si>
  <si>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</si>
  <si>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</si>
  <si>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</si>
  <si>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</si>
  <si>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</si>
  <si>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</si>
  <si>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</si>
  <si>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</si>
  <si>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</si>
  <si>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</si>
  <si>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</si>
  <si>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</si>
  <si>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</si>
  <si>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</si>
  <si>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</si>
  <si>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</si>
  <si>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</si>
  <si>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</si>
  <si>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</si>
  <si>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</si>
  <si>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</si>
  <si>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</si>
  <si>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</si>
  <si>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</si>
  <si>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</si>
  <si>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</si>
  <si>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</si>
  <si>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</si>
  <si>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</si>
  <si>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</si>
  <si>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</si>
  <si>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</si>
  <si>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</si>
  <si>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</si>
  <si>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 xml:space="preserve">Presupuesto Modificado Enero </t>
  </si>
  <si>
    <t>Fecha de registro: hasta el 13 de Febrero 2024</t>
  </si>
  <si>
    <t>Fecha de imputación: hasta el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</si>
</sst>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0</xdr:rowOff>
    </xdr:from>
    <xdr:to>
      <xdr:col>1</xdr:col>
      <xdr:colOff>1941196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71" zoomScaleNormal="100" workbookViewId="0">
      <selection activeCell="D90" sqref="D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101</v>
      </c>
      <c r="B1" s="117"/>
      <c r="C1" s="117"/>
      <c r="E1" s="9" t="s">
        <v>38</v>
      </c>
    </row>
    <row r="2" spans="1:6" ht="18.75" x14ac:dyDescent="0.25">
      <c r="A2" s="117" t="s">
        <v>108</v>
      </c>
      <c r="B2" s="117"/>
      <c r="C2" s="117"/>
      <c r="E2" s="15" t="s">
        <v>97</v>
      </c>
    </row>
    <row r="3" spans="1:6" ht="18.75" x14ac:dyDescent="0.25">
      <c r="A3" s="117" t="s">
        <v>119</v>
      </c>
      <c r="B3" s="117"/>
      <c r="C3" s="117"/>
      <c r="E3" s="15" t="s">
        <v>98</v>
      </c>
    </row>
    <row r="4" spans="1:6" ht="18.75" x14ac:dyDescent="0.3">
      <c r="A4" s="118" t="s">
        <v>99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3" t="s">
        <v>116</v>
      </c>
      <c r="C94" s="113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4" t="s">
        <v>104</v>
      </c>
      <c r="C95" s="114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5" t="s">
        <v>110</v>
      </c>
      <c r="B99" s="115"/>
      <c r="E99" s="21"/>
      <c r="F99" s="21"/>
      <c r="G99" s="21"/>
      <c r="H99" s="21"/>
      <c r="I99" s="21"/>
      <c r="J99" s="21"/>
    </row>
    <row r="100" spans="1:10" x14ac:dyDescent="0.25">
      <c r="A100" s="116" t="s">
        <v>105</v>
      </c>
      <c r="B100" s="116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7" zoomScaleNormal="100" workbookViewId="0">
      <selection activeCell="E7" sqref="E7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10.85546875" style="35" bestFit="1" customWidth="1"/>
    <col min="5" max="5" width="13.7109375" style="35" customWidth="1"/>
    <col min="6" max="6" width="13.5703125" style="40" hidden="1" customWidth="1"/>
    <col min="7" max="7" width="14.85546875" style="35" hidden="1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1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1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340000000</v>
      </c>
      <c r="E7" s="78">
        <f t="shared" si="0"/>
        <v>21831455.620000001</v>
      </c>
      <c r="F7" s="77">
        <f t="shared" si="0"/>
        <v>0</v>
      </c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21831455.620000001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269886980</v>
      </c>
      <c r="E8" s="82">
        <f>E9+E10+E11+E12+E13</f>
        <v>17883431.140000001</v>
      </c>
      <c r="F8" s="82">
        <f t="shared" ref="F8:P8" si="2">F9+F10+F11+F12+F13</f>
        <v>0</v>
      </c>
      <c r="G8" s="82">
        <f t="shared" si="2"/>
        <v>0</v>
      </c>
      <c r="H8" s="82">
        <f t="shared" si="2"/>
        <v>0</v>
      </c>
      <c r="I8" s="82">
        <f t="shared" si="2"/>
        <v>0</v>
      </c>
      <c r="J8" s="82">
        <f>J9+J10+J11+J12+J13</f>
        <v>0</v>
      </c>
      <c r="K8" s="82">
        <f t="shared" si="2"/>
        <v>0</v>
      </c>
      <c r="L8" s="82">
        <f t="shared" si="2"/>
        <v>0</v>
      </c>
      <c r="M8" s="82">
        <f t="shared" si="2"/>
        <v>0</v>
      </c>
      <c r="N8" s="82">
        <f>N9+N10+N11+N12+N13</f>
        <v>0</v>
      </c>
      <c r="O8" s="98">
        <f t="shared" si="2"/>
        <v>0</v>
      </c>
      <c r="P8" s="98">
        <f t="shared" si="2"/>
        <v>0</v>
      </c>
      <c r="Q8" s="82">
        <f>E8+F8+G8+H8+I8+J8+K8+L8+M8+N8+O8+P8</f>
        <v>17883431.140000001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192697500</v>
      </c>
      <c r="E9" s="83">
        <v>14481000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14481000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39906000</v>
      </c>
      <c r="E10" s="83">
        <v>695400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3">E10+F10+G10+H10+I10+J10+K10+L10+M10+N10+O10+P10</f>
        <v>695400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566280</v>
      </c>
    </row>
    <row r="12" spans="1:30" x14ac:dyDescent="0.25">
      <c r="A12" s="46"/>
      <c r="B12" s="63" t="s">
        <v>5</v>
      </c>
      <c r="C12" s="88">
        <v>0</v>
      </c>
      <c r="D12" s="88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2140751.14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57901500</v>
      </c>
      <c r="E14" s="86">
        <f t="shared" ref="E14:P14" si="4">E15+E16+E17+E18+E19+E20+E21+E22+E23</f>
        <v>3948024.48</v>
      </c>
      <c r="F14" s="100">
        <f t="shared" si="4"/>
        <v>0</v>
      </c>
      <c r="G14" s="100">
        <f t="shared" si="4"/>
        <v>0</v>
      </c>
      <c r="H14" s="100">
        <f t="shared" si="4"/>
        <v>0</v>
      </c>
      <c r="I14" s="100">
        <f t="shared" si="4"/>
        <v>0</v>
      </c>
      <c r="J14" s="100">
        <f t="shared" si="4"/>
        <v>0</v>
      </c>
      <c r="K14" s="100">
        <f t="shared" si="4"/>
        <v>0</v>
      </c>
      <c r="L14" s="100">
        <f t="shared" si="4"/>
        <v>0</v>
      </c>
      <c r="M14" s="100">
        <f t="shared" si="4"/>
        <v>0</v>
      </c>
      <c r="N14" s="100">
        <f t="shared" si="4"/>
        <v>0</v>
      </c>
      <c r="O14" s="98">
        <f t="shared" si="4"/>
        <v>0</v>
      </c>
      <c r="P14" s="98">
        <f t="shared" si="4"/>
        <v>0</v>
      </c>
      <c r="Q14" s="87">
        <f t="shared" si="3"/>
        <v>3948024.48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9256500</v>
      </c>
      <c r="E15" s="83">
        <v>1732940.68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3"/>
        <v>1732940.68</v>
      </c>
    </row>
    <row r="16" spans="1:30" x14ac:dyDescent="0.25">
      <c r="A16" s="46"/>
      <c r="B16" s="63" t="s">
        <v>9</v>
      </c>
      <c r="C16" s="88">
        <v>2000000</v>
      </c>
      <c r="D16" s="88">
        <v>2000000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3"/>
        <v>0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450000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3"/>
        <v>0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1050000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3"/>
        <v>0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8300000</v>
      </c>
      <c r="E19" s="83">
        <v>1298642.5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3"/>
        <v>1298642.5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6500000</v>
      </c>
      <c r="E20" s="83">
        <v>412878.66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3"/>
        <v>412878.66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1850000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3"/>
        <v>0</v>
      </c>
    </row>
    <row r="22" spans="1:17" x14ac:dyDescent="0.25">
      <c r="A22" s="46"/>
      <c r="B22" s="63" t="s">
        <v>15</v>
      </c>
      <c r="C22" s="88">
        <v>23095000</v>
      </c>
      <c r="D22" s="88">
        <v>23095000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3"/>
        <v>0</v>
      </c>
    </row>
    <row r="23" spans="1:17" x14ac:dyDescent="0.25">
      <c r="A23" s="46"/>
      <c r="B23" s="63" t="s">
        <v>40</v>
      </c>
      <c r="C23" s="88">
        <v>5400000</v>
      </c>
      <c r="D23" s="88">
        <v>5400000</v>
      </c>
      <c r="E23" s="83">
        <v>503562.64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3"/>
        <v>503562.64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9311520</v>
      </c>
      <c r="E24" s="100">
        <f t="shared" ref="E24:P24" si="5">E25+E26+E27+E28+E29+E30+E31+E32+E33</f>
        <v>0</v>
      </c>
      <c r="F24" s="100">
        <f t="shared" si="5"/>
        <v>0</v>
      </c>
      <c r="G24" s="100">
        <f t="shared" si="5"/>
        <v>0</v>
      </c>
      <c r="H24" s="100">
        <f t="shared" si="5"/>
        <v>0</v>
      </c>
      <c r="I24" s="100">
        <f t="shared" si="5"/>
        <v>0</v>
      </c>
      <c r="J24" s="100">
        <f t="shared" si="5"/>
        <v>0</v>
      </c>
      <c r="K24" s="100">
        <f>K25+K26+K27+K28+K29+K30+K31+K32+K33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>O25+O26+O27+O28+O29+O30+O31+O32+O33</f>
        <v>0</v>
      </c>
      <c r="P24" s="100">
        <f t="shared" si="5"/>
        <v>0</v>
      </c>
      <c r="Q24" s="86">
        <f t="shared" si="3"/>
        <v>0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150000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3"/>
        <v>0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3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600000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3"/>
        <v>0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3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50000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3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100000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5500000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6">E31+F31+G31+H31+I31+J31+K31+L31+M31+N31+O31+P31</f>
        <v>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2821520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0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98">
        <f t="shared" ref="E34:P34" si="7">E35+E36+E37+E38+E39+E40+E41</f>
        <v>0</v>
      </c>
      <c r="F34" s="98">
        <f t="shared" si="7"/>
        <v>0</v>
      </c>
      <c r="G34" s="86">
        <f t="shared" si="7"/>
        <v>0</v>
      </c>
      <c r="H34" s="98">
        <f t="shared" si="7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7"/>
        <v>0</v>
      </c>
      <c r="M34" s="98">
        <f t="shared" si="7"/>
        <v>0</v>
      </c>
      <c r="N34" s="100">
        <f t="shared" si="7"/>
        <v>0</v>
      </c>
      <c r="O34" s="100">
        <f t="shared" si="7"/>
        <v>0</v>
      </c>
      <c r="P34" s="100">
        <f t="shared" si="7"/>
        <v>0</v>
      </c>
      <c r="Q34" s="103">
        <f t="shared" si="6"/>
        <v>0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6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6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6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6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6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6"/>
        <v>0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6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8">E43+E44+E45+E46+E47+E48+E49</f>
        <v>0</v>
      </c>
      <c r="F42" s="98">
        <f t="shared" si="8"/>
        <v>0</v>
      </c>
      <c r="G42" s="103">
        <f t="shared" si="8"/>
        <v>0</v>
      </c>
      <c r="H42" s="103">
        <f t="shared" si="8"/>
        <v>0</v>
      </c>
      <c r="I42" s="103">
        <f t="shared" si="8"/>
        <v>0</v>
      </c>
      <c r="J42" s="103">
        <f t="shared" si="8"/>
        <v>0</v>
      </c>
      <c r="K42" s="103">
        <f t="shared" si="8"/>
        <v>0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3">
        <f t="shared" si="8"/>
        <v>0</v>
      </c>
      <c r="P42" s="103">
        <f t="shared" si="8"/>
        <v>0</v>
      </c>
      <c r="Q42" s="103">
        <f t="shared" si="6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6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6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6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6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6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6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6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0</v>
      </c>
      <c r="E50" s="98">
        <f>E51+E52+E53+E54+E55+E56+E57+E58+E59</f>
        <v>0</v>
      </c>
      <c r="F50" s="98">
        <f t="shared" ref="F50:P50" si="9">F51+F52+F53+F54+F55+F56+F57+F58+F59</f>
        <v>0</v>
      </c>
      <c r="G50" s="98">
        <f t="shared" si="9"/>
        <v>0</v>
      </c>
      <c r="H50" s="98">
        <f t="shared" si="9"/>
        <v>0</v>
      </c>
      <c r="I50" s="98">
        <f t="shared" si="9"/>
        <v>0</v>
      </c>
      <c r="J50" s="98">
        <f t="shared" si="9"/>
        <v>0</v>
      </c>
      <c r="K50" s="98">
        <f t="shared" si="9"/>
        <v>0</v>
      </c>
      <c r="L50" s="98">
        <f t="shared" si="9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9"/>
        <v>0</v>
      </c>
      <c r="P50" s="86">
        <f t="shared" si="9"/>
        <v>0</v>
      </c>
      <c r="Q50" s="86">
        <f t="shared" si="6"/>
        <v>0</v>
      </c>
    </row>
    <row r="51" spans="1:19" x14ac:dyDescent="0.25">
      <c r="A51" s="46"/>
      <c r="B51" s="63" t="s">
        <v>29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6"/>
        <v>0</v>
      </c>
    </row>
    <row r="52" spans="1:19" x14ac:dyDescent="0.25">
      <c r="A52" s="46"/>
      <c r="B52" s="63" t="s">
        <v>30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102">
        <f>E52+F52+G52+H52+I52+J52+K52+L52+M52+N52+O52+P52</f>
        <v>0</v>
      </c>
    </row>
    <row r="53" spans="1:19" x14ac:dyDescent="0.25">
      <c r="A53" s="46"/>
      <c r="B53" s="63" t="s">
        <v>31</v>
      </c>
      <c r="C53" s="101">
        <v>0</v>
      </c>
      <c r="D53" s="101">
        <v>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101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102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0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0"/>
        <v>0</v>
      </c>
    </row>
    <row r="59" spans="1:19" x14ac:dyDescent="0.25">
      <c r="A59" s="46"/>
      <c r="B59" s="63" t="s">
        <v>57</v>
      </c>
      <c r="C59" s="101">
        <v>0</v>
      </c>
      <c r="D59" s="101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0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0</v>
      </c>
      <c r="E60" s="98">
        <f>E61+E62+E63+E64</f>
        <v>0</v>
      </c>
      <c r="F60" s="98">
        <f>F61+F62+F63+F64</f>
        <v>0</v>
      </c>
      <c r="G60" s="103">
        <f>G61+G62+G63+G64</f>
        <v>0</v>
      </c>
      <c r="H60" s="103">
        <f>H61+H62+H63+H64</f>
        <v>0</v>
      </c>
      <c r="I60" s="103">
        <f t="shared" ref="I60:P60" si="11">I61+I62+I63+I64</f>
        <v>0</v>
      </c>
      <c r="J60" s="103">
        <f t="shared" si="11"/>
        <v>0</v>
      </c>
      <c r="K60" s="103">
        <f t="shared" si="11"/>
        <v>0</v>
      </c>
      <c r="L60" s="103">
        <f t="shared" si="11"/>
        <v>0</v>
      </c>
      <c r="M60" s="103">
        <f t="shared" si="11"/>
        <v>0</v>
      </c>
      <c r="N60" s="103">
        <f t="shared" si="11"/>
        <v>0</v>
      </c>
      <c r="O60" s="103">
        <f t="shared" si="11"/>
        <v>0</v>
      </c>
      <c r="P60" s="86">
        <f t="shared" si="11"/>
        <v>0</v>
      </c>
      <c r="Q60" s="98">
        <f t="shared" si="10"/>
        <v>0</v>
      </c>
    </row>
    <row r="61" spans="1:19" x14ac:dyDescent="0.25">
      <c r="A61" s="46"/>
      <c r="B61" s="63" t="s">
        <v>59</v>
      </c>
      <c r="C61" s="101">
        <v>0</v>
      </c>
      <c r="D61" s="101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f t="shared" si="10"/>
        <v>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0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0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0"/>
        <v>0</v>
      </c>
    </row>
    <row r="65" spans="1:17" x14ac:dyDescent="0.25">
      <c r="A65" s="46"/>
      <c r="B65" s="64" t="s">
        <v>63</v>
      </c>
      <c r="C65" s="100">
        <f t="shared" ref="C65:H65" si="12">C66+C67+C68+C69+C70+C71</f>
        <v>0</v>
      </c>
      <c r="D65" s="98">
        <f t="shared" si="12"/>
        <v>0</v>
      </c>
      <c r="E65" s="98">
        <f t="shared" si="12"/>
        <v>0</v>
      </c>
      <c r="F65" s="98">
        <f>F66+F67+F68+F69+F70+F71</f>
        <v>0</v>
      </c>
      <c r="G65" s="103">
        <f t="shared" si="12"/>
        <v>0</v>
      </c>
      <c r="H65" s="103">
        <f t="shared" si="12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0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0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0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0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0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0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0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:P72" si="13">D8+D14+D24+D34+D42+D50+D60+D65</f>
        <v>340000000</v>
      </c>
      <c r="E72" s="91">
        <f t="shared" si="13"/>
        <v>21831455.620000001</v>
      </c>
      <c r="F72" s="92">
        <f t="shared" si="13"/>
        <v>0</v>
      </c>
      <c r="G72" s="92">
        <f t="shared" si="13"/>
        <v>0</v>
      </c>
      <c r="H72" s="92">
        <f t="shared" si="13"/>
        <v>0</v>
      </c>
      <c r="I72" s="92">
        <f t="shared" si="13"/>
        <v>0</v>
      </c>
      <c r="J72" s="92">
        <f t="shared" si="13"/>
        <v>0</v>
      </c>
      <c r="K72" s="92">
        <f t="shared" si="13"/>
        <v>0</v>
      </c>
      <c r="L72" s="92">
        <f t="shared" si="13"/>
        <v>0</v>
      </c>
      <c r="M72" s="92">
        <f t="shared" si="13"/>
        <v>0</v>
      </c>
      <c r="N72" s="92">
        <f t="shared" si="13"/>
        <v>0</v>
      </c>
      <c r="O72" s="92">
        <f t="shared" si="13"/>
        <v>0</v>
      </c>
      <c r="P72" s="92">
        <f t="shared" si="13"/>
        <v>0</v>
      </c>
      <c r="Q72" s="92">
        <f>Q8+Q14+Q24+Q34+Q42+Q50+Q60+Q65</f>
        <v>21831455.620000001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7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7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7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7" ht="13.5" customHeight="1" x14ac:dyDescent="0.25">
      <c r="A84" s="46"/>
      <c r="B84" s="57" t="s">
        <v>80</v>
      </c>
      <c r="C84" s="93">
        <f t="shared" ref="C84:P84" si="14">C72+C82</f>
        <v>340000000</v>
      </c>
      <c r="D84" s="93">
        <f t="shared" si="14"/>
        <v>340000000</v>
      </c>
      <c r="E84" s="94">
        <f t="shared" si="14"/>
        <v>21831455.620000001</v>
      </c>
      <c r="F84" s="95">
        <f t="shared" si="14"/>
        <v>0</v>
      </c>
      <c r="G84" s="95">
        <f t="shared" si="14"/>
        <v>0</v>
      </c>
      <c r="H84" s="95">
        <f t="shared" si="14"/>
        <v>0</v>
      </c>
      <c r="I84" s="95">
        <f t="shared" si="14"/>
        <v>0</v>
      </c>
      <c r="J84" s="95">
        <f t="shared" si="14"/>
        <v>0</v>
      </c>
      <c r="K84" s="95">
        <f t="shared" si="14"/>
        <v>0</v>
      </c>
      <c r="L84" s="95">
        <f t="shared" si="14"/>
        <v>0</v>
      </c>
      <c r="M84" s="95">
        <f t="shared" si="14"/>
        <v>0</v>
      </c>
      <c r="N84" s="95">
        <f t="shared" si="14"/>
        <v>0</v>
      </c>
      <c r="O84" s="95">
        <f t="shared" si="14"/>
        <v>0</v>
      </c>
      <c r="P84" s="95">
        <f t="shared" si="14"/>
        <v>0</v>
      </c>
      <c r="Q84" s="95">
        <f>Q72+Q82</f>
        <v>21831455.620000001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0"/>
      <c r="C88" s="71"/>
      <c r="D88" s="72"/>
      <c r="E88" s="70"/>
      <c r="F88" s="70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7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1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61" right="0.70866141732283461" top="0.74803040244969377" bottom="0.74803040244969377" header="0.31496062992125984" footer="0.31496062992125984"/>
  <pageSetup scale="76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abSelected="1" topLeftCell="A4" zoomScaleNormal="100" workbookViewId="0">
      <pane xSplit="2" ySplit="1" topLeftCell="C5" activePane="bottomRight" state="frozen"/>
      <selection activeCell="K25" sqref="K25"/>
      <selection pane="topRight" activeCell="K25" sqref="K25"/>
      <selection pane="bottomLeft" activeCell="K25" sqref="K25"/>
      <selection pane="bottomRight" activeCell="B6" sqref="B6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10.85546875" style="35" bestFit="1" customWidth="1"/>
    <col min="5" max="5" width="13.7109375" style="35" customWidth="1"/>
    <col min="6" max="6" width="13.5703125" style="40" hidden="1" customWidth="1"/>
    <col min="7" max="7" width="14.85546875" style="35" hidden="1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4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4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340000000</v>
      </c>
      <c r="E7" s="78">
        <f t="shared" si="0"/>
        <v>21831455.620000001</v>
      </c>
      <c r="F7" s="77">
        <f t="shared" si="0"/>
        <v>0</v>
      </c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21831455.620000001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269886980</v>
      </c>
      <c r="E8" s="82">
        <f>E9+E10+E11+E12+E13</f>
        <v>17883431.140000001</v>
      </c>
      <c r="F8" s="82">
        <f t="shared" ref="F8:P8" si="2">F9+F10+F11+F12+F13</f>
        <v>0</v>
      </c>
      <c r="G8" s="82">
        <f t="shared" si="2"/>
        <v>0</v>
      </c>
      <c r="H8" s="82">
        <f t="shared" si="2"/>
        <v>0</v>
      </c>
      <c r="I8" s="82">
        <f t="shared" si="2"/>
        <v>0</v>
      </c>
      <c r="J8" s="82">
        <f>J9+J10+J11+J12+J13</f>
        <v>0</v>
      </c>
      <c r="K8" s="82">
        <f t="shared" si="2"/>
        <v>0</v>
      </c>
      <c r="L8" s="82">
        <f t="shared" si="2"/>
        <v>0</v>
      </c>
      <c r="M8" s="82">
        <f t="shared" si="2"/>
        <v>0</v>
      </c>
      <c r="N8" s="82">
        <f>N9+N10+N11+N12+N13</f>
        <v>0</v>
      </c>
      <c r="O8" s="98">
        <f t="shared" si="2"/>
        <v>0</v>
      </c>
      <c r="P8" s="98">
        <f t="shared" si="2"/>
        <v>0</v>
      </c>
      <c r="Q8" s="82">
        <f>E8+F8+G8+H8+I8+J8+K8+L8+M8+N8+O8+P8</f>
        <v>17883431.140000001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192697500</v>
      </c>
      <c r="E9" s="83">
        <v>14481000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14481000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39906000</v>
      </c>
      <c r="E10" s="83">
        <v>695400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3">E10+F10+G10+H10+I10+J10+K10+L10+M10+N10+O10+P10</f>
        <v>695400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566280</v>
      </c>
    </row>
    <row r="12" spans="1:30" x14ac:dyDescent="0.25">
      <c r="A12" s="46"/>
      <c r="B12" s="63" t="s">
        <v>5</v>
      </c>
      <c r="C12" s="88">
        <v>0</v>
      </c>
      <c r="D12" s="88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2140751.14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57901500</v>
      </c>
      <c r="E14" s="86">
        <f t="shared" ref="E14:P14" si="4">E15+E16+E17+E18+E19+E20+E21+E22+E23</f>
        <v>3948024.48</v>
      </c>
      <c r="F14" s="100">
        <f t="shared" si="4"/>
        <v>0</v>
      </c>
      <c r="G14" s="100">
        <f t="shared" si="4"/>
        <v>0</v>
      </c>
      <c r="H14" s="100">
        <f t="shared" si="4"/>
        <v>0</v>
      </c>
      <c r="I14" s="100">
        <f t="shared" si="4"/>
        <v>0</v>
      </c>
      <c r="J14" s="100">
        <f t="shared" si="4"/>
        <v>0</v>
      </c>
      <c r="K14" s="100">
        <f t="shared" si="4"/>
        <v>0</v>
      </c>
      <c r="L14" s="100">
        <f t="shared" si="4"/>
        <v>0</v>
      </c>
      <c r="M14" s="100">
        <f t="shared" si="4"/>
        <v>0</v>
      </c>
      <c r="N14" s="100">
        <f t="shared" si="4"/>
        <v>0</v>
      </c>
      <c r="O14" s="98">
        <f t="shared" si="4"/>
        <v>0</v>
      </c>
      <c r="P14" s="98">
        <f t="shared" si="4"/>
        <v>0</v>
      </c>
      <c r="Q14" s="87">
        <f t="shared" si="3"/>
        <v>3948024.48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9256500</v>
      </c>
      <c r="E15" s="83">
        <v>1732940.68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3"/>
        <v>1732940.68</v>
      </c>
    </row>
    <row r="16" spans="1:30" x14ac:dyDescent="0.25">
      <c r="A16" s="46"/>
      <c r="B16" s="63" t="s">
        <v>9</v>
      </c>
      <c r="C16" s="88">
        <v>2000000</v>
      </c>
      <c r="D16" s="88">
        <v>2000000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3"/>
        <v>0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450000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3"/>
        <v>0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1050000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3"/>
        <v>0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8300000</v>
      </c>
      <c r="E19" s="83">
        <v>1298642.5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3"/>
        <v>1298642.5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6500000</v>
      </c>
      <c r="E20" s="83">
        <v>412878.66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3"/>
        <v>412878.66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1850000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3"/>
        <v>0</v>
      </c>
    </row>
    <row r="22" spans="1:17" x14ac:dyDescent="0.25">
      <c r="A22" s="46"/>
      <c r="B22" s="63" t="s">
        <v>15</v>
      </c>
      <c r="C22" s="88">
        <v>23095000</v>
      </c>
      <c r="D22" s="88">
        <v>23095000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3"/>
        <v>0</v>
      </c>
    </row>
    <row r="23" spans="1:17" x14ac:dyDescent="0.25">
      <c r="A23" s="46"/>
      <c r="B23" s="63" t="s">
        <v>40</v>
      </c>
      <c r="C23" s="88">
        <v>5400000</v>
      </c>
      <c r="D23" s="88">
        <v>5400000</v>
      </c>
      <c r="E23" s="83">
        <v>503562.64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3"/>
        <v>503562.64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9311520</v>
      </c>
      <c r="E24" s="100">
        <f t="shared" ref="E24:P24" si="5">E25+E26+E27+E28+E29+E30+E31+E32+E33</f>
        <v>0</v>
      </c>
      <c r="F24" s="100">
        <f t="shared" si="5"/>
        <v>0</v>
      </c>
      <c r="G24" s="100">
        <f t="shared" si="5"/>
        <v>0</v>
      </c>
      <c r="H24" s="100">
        <f t="shared" si="5"/>
        <v>0</v>
      </c>
      <c r="I24" s="100">
        <f t="shared" si="5"/>
        <v>0</v>
      </c>
      <c r="J24" s="100">
        <f t="shared" si="5"/>
        <v>0</v>
      </c>
      <c r="K24" s="100">
        <f>K25+K26+K27+K28+K29+K30+K31+K32+K33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>O25+O26+O27+O28+O29+O30+O31+O32+O33</f>
        <v>0</v>
      </c>
      <c r="P24" s="100">
        <f t="shared" si="5"/>
        <v>0</v>
      </c>
      <c r="Q24" s="86">
        <f t="shared" si="3"/>
        <v>0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150000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3"/>
        <v>0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3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600000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3"/>
        <v>0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3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50000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3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100000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5500000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6">E31+F31+G31+H31+I31+J31+K31+L31+M31+N31+O31+P31</f>
        <v>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2821520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0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98">
        <f t="shared" ref="E34:P34" si="7">E35+E36+E37+E38+E39+E40+E41</f>
        <v>0</v>
      </c>
      <c r="F34" s="98">
        <f t="shared" si="7"/>
        <v>0</v>
      </c>
      <c r="G34" s="86">
        <f t="shared" si="7"/>
        <v>0</v>
      </c>
      <c r="H34" s="98">
        <f t="shared" si="7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7"/>
        <v>0</v>
      </c>
      <c r="M34" s="98">
        <f t="shared" si="7"/>
        <v>0</v>
      </c>
      <c r="N34" s="100">
        <f t="shared" si="7"/>
        <v>0</v>
      </c>
      <c r="O34" s="100">
        <f t="shared" si="7"/>
        <v>0</v>
      </c>
      <c r="P34" s="100">
        <f t="shared" si="7"/>
        <v>0</v>
      </c>
      <c r="Q34" s="103">
        <f t="shared" si="6"/>
        <v>0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6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6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6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6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6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6"/>
        <v>0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6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8">E43+E44+E45+E46+E47+E48+E49</f>
        <v>0</v>
      </c>
      <c r="F42" s="98">
        <f t="shared" si="8"/>
        <v>0</v>
      </c>
      <c r="G42" s="103">
        <f t="shared" si="8"/>
        <v>0</v>
      </c>
      <c r="H42" s="103">
        <f t="shared" si="8"/>
        <v>0</v>
      </c>
      <c r="I42" s="103">
        <f t="shared" si="8"/>
        <v>0</v>
      </c>
      <c r="J42" s="103">
        <f t="shared" si="8"/>
        <v>0</v>
      </c>
      <c r="K42" s="103">
        <f t="shared" si="8"/>
        <v>0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3">
        <f t="shared" si="8"/>
        <v>0</v>
      </c>
      <c r="P42" s="103">
        <f t="shared" si="8"/>
        <v>0</v>
      </c>
      <c r="Q42" s="103">
        <f t="shared" si="6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6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6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6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6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6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6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6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0</v>
      </c>
      <c r="E50" s="98">
        <f>E51+E52+E53+E54+E55+E56+E57+E58+E59</f>
        <v>0</v>
      </c>
      <c r="F50" s="98">
        <f t="shared" ref="F50:P50" si="9">F51+F52+F53+F54+F55+F56+F57+F58+F59</f>
        <v>0</v>
      </c>
      <c r="G50" s="98">
        <f t="shared" si="9"/>
        <v>0</v>
      </c>
      <c r="H50" s="98">
        <f t="shared" si="9"/>
        <v>0</v>
      </c>
      <c r="I50" s="98">
        <f t="shared" si="9"/>
        <v>0</v>
      </c>
      <c r="J50" s="98">
        <f t="shared" si="9"/>
        <v>0</v>
      </c>
      <c r="K50" s="98">
        <f t="shared" si="9"/>
        <v>0</v>
      </c>
      <c r="L50" s="98">
        <f t="shared" si="9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9"/>
        <v>0</v>
      </c>
      <c r="P50" s="86">
        <f t="shared" si="9"/>
        <v>0</v>
      </c>
      <c r="Q50" s="86">
        <f t="shared" si="6"/>
        <v>0</v>
      </c>
    </row>
    <row r="51" spans="1:19" x14ac:dyDescent="0.25">
      <c r="A51" s="46"/>
      <c r="B51" s="63" t="s">
        <v>29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6"/>
        <v>0</v>
      </c>
    </row>
    <row r="52" spans="1:19" x14ac:dyDescent="0.25">
      <c r="A52" s="46"/>
      <c r="B52" s="63" t="s">
        <v>30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102">
        <f>E52+F52+G52+H52+I52+J52+K52+L52+M52+N52+O52+P52</f>
        <v>0</v>
      </c>
    </row>
    <row r="53" spans="1:19" x14ac:dyDescent="0.25">
      <c r="A53" s="46"/>
      <c r="B53" s="63" t="s">
        <v>31</v>
      </c>
      <c r="C53" s="101">
        <v>0</v>
      </c>
      <c r="D53" s="101">
        <v>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101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102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0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0"/>
        <v>0</v>
      </c>
    </row>
    <row r="59" spans="1:19" x14ac:dyDescent="0.25">
      <c r="A59" s="46"/>
      <c r="B59" s="63" t="s">
        <v>57</v>
      </c>
      <c r="C59" s="101">
        <v>0</v>
      </c>
      <c r="D59" s="101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0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0</v>
      </c>
      <c r="E60" s="98">
        <f>E61+E62+E63+E64</f>
        <v>0</v>
      </c>
      <c r="F60" s="98">
        <f>F61+F62+F63+F64</f>
        <v>0</v>
      </c>
      <c r="G60" s="103">
        <f>G61+G62+G63+G64</f>
        <v>0</v>
      </c>
      <c r="H60" s="103">
        <f>H61+H62+H63+H64</f>
        <v>0</v>
      </c>
      <c r="I60" s="103">
        <f t="shared" ref="I60:P60" si="11">I61+I62+I63+I64</f>
        <v>0</v>
      </c>
      <c r="J60" s="103">
        <f t="shared" si="11"/>
        <v>0</v>
      </c>
      <c r="K60" s="103">
        <f t="shared" si="11"/>
        <v>0</v>
      </c>
      <c r="L60" s="103">
        <f t="shared" si="11"/>
        <v>0</v>
      </c>
      <c r="M60" s="103">
        <f t="shared" si="11"/>
        <v>0</v>
      </c>
      <c r="N60" s="103">
        <f t="shared" si="11"/>
        <v>0</v>
      </c>
      <c r="O60" s="103">
        <f t="shared" si="11"/>
        <v>0</v>
      </c>
      <c r="P60" s="86">
        <f t="shared" si="11"/>
        <v>0</v>
      </c>
      <c r="Q60" s="98">
        <f t="shared" si="10"/>
        <v>0</v>
      </c>
    </row>
    <row r="61" spans="1:19" x14ac:dyDescent="0.25">
      <c r="A61" s="46"/>
      <c r="B61" s="63" t="s">
        <v>59</v>
      </c>
      <c r="C61" s="101">
        <v>0</v>
      </c>
      <c r="D61" s="101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f t="shared" si="10"/>
        <v>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0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0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0"/>
        <v>0</v>
      </c>
    </row>
    <row r="65" spans="1:17" x14ac:dyDescent="0.25">
      <c r="A65" s="46"/>
      <c r="B65" s="64" t="s">
        <v>63</v>
      </c>
      <c r="C65" s="100">
        <f t="shared" ref="C65:H65" si="12">C66+C67+C68+C69+C70+C71</f>
        <v>0</v>
      </c>
      <c r="D65" s="98">
        <f t="shared" si="12"/>
        <v>0</v>
      </c>
      <c r="E65" s="98">
        <f t="shared" si="12"/>
        <v>0</v>
      </c>
      <c r="F65" s="98">
        <f>F66+F67+F68+F69+F70+F71</f>
        <v>0</v>
      </c>
      <c r="G65" s="103">
        <f t="shared" si="12"/>
        <v>0</v>
      </c>
      <c r="H65" s="103">
        <f t="shared" si="12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0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0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0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0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0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0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0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:P72" si="13">D8+D14+D24+D34+D42+D50+D60+D65</f>
        <v>340000000</v>
      </c>
      <c r="E72" s="91">
        <f t="shared" si="13"/>
        <v>21831455.620000001</v>
      </c>
      <c r="F72" s="92">
        <f t="shared" si="13"/>
        <v>0</v>
      </c>
      <c r="G72" s="92">
        <f t="shared" si="13"/>
        <v>0</v>
      </c>
      <c r="H72" s="92">
        <f t="shared" si="13"/>
        <v>0</v>
      </c>
      <c r="I72" s="92">
        <f t="shared" si="13"/>
        <v>0</v>
      </c>
      <c r="J72" s="92">
        <f t="shared" si="13"/>
        <v>0</v>
      </c>
      <c r="K72" s="92">
        <f t="shared" si="13"/>
        <v>0</v>
      </c>
      <c r="L72" s="92">
        <f t="shared" si="13"/>
        <v>0</v>
      </c>
      <c r="M72" s="92">
        <f t="shared" si="13"/>
        <v>0</v>
      </c>
      <c r="N72" s="92">
        <f t="shared" si="13"/>
        <v>0</v>
      </c>
      <c r="O72" s="92">
        <f t="shared" si="13"/>
        <v>0</v>
      </c>
      <c r="P72" s="92">
        <f t="shared" si="13"/>
        <v>0</v>
      </c>
      <c r="Q72" s="92">
        <f>Q8+Q14+Q24+Q34+Q42+Q50+Q60+Q65</f>
        <v>21831455.620000001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7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7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7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7" ht="13.5" customHeight="1" x14ac:dyDescent="0.25">
      <c r="A84" s="46"/>
      <c r="B84" s="57" t="s">
        <v>80</v>
      </c>
      <c r="C84" s="93">
        <f t="shared" ref="C84:P84" si="14">C72+C82</f>
        <v>340000000</v>
      </c>
      <c r="D84" s="93">
        <f t="shared" si="14"/>
        <v>340000000</v>
      </c>
      <c r="E84" s="94">
        <f t="shared" si="14"/>
        <v>21831455.620000001</v>
      </c>
      <c r="F84" s="95">
        <f t="shared" si="14"/>
        <v>0</v>
      </c>
      <c r="G84" s="95">
        <f t="shared" si="14"/>
        <v>0</v>
      </c>
      <c r="H84" s="95">
        <f t="shared" si="14"/>
        <v>0</v>
      </c>
      <c r="I84" s="95">
        <f t="shared" si="14"/>
        <v>0</v>
      </c>
      <c r="J84" s="95">
        <f t="shared" si="14"/>
        <v>0</v>
      </c>
      <c r="K84" s="95">
        <f t="shared" si="14"/>
        <v>0</v>
      </c>
      <c r="L84" s="95">
        <f t="shared" si="14"/>
        <v>0</v>
      </c>
      <c r="M84" s="95">
        <f t="shared" si="14"/>
        <v>0</v>
      </c>
      <c r="N84" s="95">
        <f t="shared" si="14"/>
        <v>0</v>
      </c>
      <c r="O84" s="95">
        <f t="shared" si="14"/>
        <v>0</v>
      </c>
      <c r="P84" s="95">
        <f t="shared" si="14"/>
        <v>0</v>
      </c>
      <c r="Q84" s="95">
        <f>Q72+Q82</f>
        <v>21831455.620000001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0"/>
      <c r="C88" s="71"/>
      <c r="D88" s="72"/>
      <c r="E88" s="70"/>
      <c r="F88" s="70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7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7" ht="13.5" customHeight="1" x14ac:dyDescent="0.25">
      <c r="A90" s="46"/>
      <c r="C90" s="112"/>
    </row>
    <row r="91" spans="1:17" ht="13.5" customHeight="1" x14ac:dyDescent="0.25">
      <c r="A91" s="46"/>
      <c r="C91" s="111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2024-02-13T18:29:21Z</cp:lastPrinted>
  <dcterms:created xsi:type="dcterms:W3CDTF">2018-04-17T18:57:16Z</dcterms:created>
  <dcterms:modified xsi:type="dcterms:W3CDTF">2024-02-13T18:30:07Z</dcterms:modified>
</cp:coreProperties>
</file>