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Febrero/"/>
    </mc:Choice>
  </mc:AlternateContent>
  <xr:revisionPtr revIDLastSave="0" documentId="8_{2E3A7C39-1794-4DEE-A339-2AE6A40709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OCTUBRE!$B$1:$K$103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H96" i="1" l="1"/>
  <c r="G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I17" i="1" l="1"/>
  <c r="I96" i="1" l="1"/>
  <c r="I13" i="1" l="1"/>
  <c r="I14" i="1"/>
  <c r="I15" i="1"/>
  <c r="I16" i="1"/>
  <c r="I46" i="1"/>
  <c r="I47" i="1"/>
  <c r="I48" i="1"/>
  <c r="I49" i="1"/>
  <c r="I50" i="1"/>
  <c r="I51" i="1"/>
  <c r="I11" i="1"/>
  <c r="I52" i="1"/>
  <c r="I53" i="1"/>
  <c r="I54" i="1"/>
  <c r="I55" i="1"/>
  <c r="I56" i="1"/>
  <c r="I58" i="1"/>
  <c r="I59" i="1"/>
  <c r="I60" i="1"/>
  <c r="I61" i="1"/>
  <c r="I62" i="1"/>
  <c r="I63" i="1"/>
  <c r="I64" i="1"/>
  <c r="I65" i="1"/>
  <c r="I57" i="1"/>
  <c r="I66" i="1"/>
  <c r="I67" i="1"/>
  <c r="I12" i="1" l="1"/>
</calcChain>
</file>

<file path=xl/sharedStrings.xml><?xml version="1.0" encoding="utf-8"?>
<sst xmlns="http://schemas.openxmlformats.org/spreadsheetml/2006/main" count="442" uniqueCount="248">
  <si>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</si>
  <si>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</si>
  <si>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</si>
  <si>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</si>
  <si>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</si>
  <si>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</si>
  <si>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</si>
  <si>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</si>
  <si>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</si>
  <si>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</si>
  <si>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</si>
  <si>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</si>
  <si>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</si>
  <si>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</si>
  <si>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101157216</t>
  </si>
  <si>
    <t>Melissa Cabrera</t>
  </si>
  <si>
    <t>402006238</t>
  </si>
  <si>
    <t>101821256</t>
  </si>
  <si>
    <t>101663741</t>
  </si>
  <si>
    <t>130432899</t>
  </si>
  <si>
    <t>APARTA HOTEL PLAZA NACO,SRL</t>
  </si>
  <si>
    <t>CORAASAN</t>
  </si>
  <si>
    <t>EMPRESAS LAUREL SRL</t>
  </si>
  <si>
    <t>EDENORTE DOMINICANA, S.A</t>
  </si>
  <si>
    <t>MR NETWORKING,S.R.L</t>
  </si>
  <si>
    <t>Juan Moquete</t>
  </si>
  <si>
    <t>EDESUR DOMINICANA,S.A</t>
  </si>
  <si>
    <t>130157482</t>
  </si>
  <si>
    <t>101821248</t>
  </si>
  <si>
    <t>131388264</t>
  </si>
  <si>
    <t>EXCEL CONSULTING,SRL</t>
  </si>
  <si>
    <t>INVERSIONES SIURANA,SRL</t>
  </si>
  <si>
    <t>Enc.Division Contabilidad</t>
  </si>
  <si>
    <t>101069912</t>
  </si>
  <si>
    <t>401007479</t>
  </si>
  <si>
    <t>101820217</t>
  </si>
  <si>
    <t>401007452</t>
  </si>
  <si>
    <t>MAPFRE BHD COMPAÑIA DE SEGUROS,S.A</t>
  </si>
  <si>
    <t>AYUNTAMIENTO DEL DISTRITO NACIONAL</t>
  </si>
  <si>
    <t>EDEESTE</t>
  </si>
  <si>
    <t>INAPA</t>
  </si>
  <si>
    <t>Informe mensual de Pagos a suplidores al 29 de Febrero 2024</t>
  </si>
  <si>
    <t>B1500504546</t>
  </si>
  <si>
    <t>B1500504599</t>
  </si>
  <si>
    <t>B1500504639</t>
  </si>
  <si>
    <t>B1500504657</t>
  </si>
  <si>
    <t>B1500507385</t>
  </si>
  <si>
    <t>B1500322977</t>
  </si>
  <si>
    <t>B1500000079</t>
  </si>
  <si>
    <t>B1500006277</t>
  </si>
  <si>
    <t>B1500000208</t>
  </si>
  <si>
    <t>B1500000266</t>
  </si>
  <si>
    <t>B1500000231</t>
  </si>
  <si>
    <t>B1500000393</t>
  </si>
  <si>
    <t>B1500000205</t>
  </si>
  <si>
    <t>B1500000156</t>
  </si>
  <si>
    <t>B1500000298</t>
  </si>
  <si>
    <t>B1500000323</t>
  </si>
  <si>
    <t>B1500000204</t>
  </si>
  <si>
    <t>B1500000384</t>
  </si>
  <si>
    <t>B1500000115</t>
  </si>
  <si>
    <t>B1500000116</t>
  </si>
  <si>
    <t>B1500000303</t>
  </si>
  <si>
    <t>B1500000147</t>
  </si>
  <si>
    <t>B1500000146</t>
  </si>
  <si>
    <t>B1500000071</t>
  </si>
  <si>
    <t>B1500000143</t>
  </si>
  <si>
    <t>B1500000084</t>
  </si>
  <si>
    <t>B1500000081</t>
  </si>
  <si>
    <t>B1500049216</t>
  </si>
  <si>
    <t>B1500049426</t>
  </si>
  <si>
    <t>B1500030840</t>
  </si>
  <si>
    <t>B1500413395</t>
  </si>
  <si>
    <t>B1500002854</t>
  </si>
  <si>
    <t>B1500001137</t>
  </si>
  <si>
    <t>E450000000119</t>
  </si>
  <si>
    <t>E450000000116</t>
  </si>
  <si>
    <t>B1500000309</t>
  </si>
  <si>
    <t>B1500187334</t>
  </si>
  <si>
    <t>B1500001976</t>
  </si>
  <si>
    <t>B1500000255</t>
  </si>
  <si>
    <t>B1500000131</t>
  </si>
  <si>
    <t>B1500171652</t>
  </si>
  <si>
    <t>B1500171069</t>
  </si>
  <si>
    <t>B1500168070</t>
  </si>
  <si>
    <t>B1500168057</t>
  </si>
  <si>
    <t>B1500000644</t>
  </si>
  <si>
    <t>B1500000113</t>
  </si>
  <si>
    <t>B1500009287</t>
  </si>
  <si>
    <t>B1500000149</t>
  </si>
  <si>
    <t>B1500000306</t>
  </si>
  <si>
    <t>B1500005850</t>
  </si>
  <si>
    <t>B1500000325</t>
  </si>
  <si>
    <t>B1500000085</t>
  </si>
  <si>
    <t>B1500000118</t>
  </si>
  <si>
    <t>B1500315014</t>
  </si>
  <si>
    <t>B1500000226</t>
  </si>
  <si>
    <t>B1500000225</t>
  </si>
  <si>
    <t>B1500000117</t>
  </si>
  <si>
    <t>B1500000148</t>
  </si>
  <si>
    <t>B1500000213</t>
  </si>
  <si>
    <t>B1500000270</t>
  </si>
  <si>
    <t>B1500000395</t>
  </si>
  <si>
    <t>B1500000206</t>
  </si>
  <si>
    <t>B1500000299</t>
  </si>
  <si>
    <t>B1500000388</t>
  </si>
  <si>
    <t>B1500000080</t>
  </si>
  <si>
    <t>B1500000072</t>
  </si>
  <si>
    <t>B1500000234</t>
  </si>
  <si>
    <t>B1500000157</t>
  </si>
  <si>
    <t>B1500000082</t>
  </si>
  <si>
    <t>B1500000068</t>
  </si>
  <si>
    <t>B1500002731</t>
  </si>
  <si>
    <t>B1500002311</t>
  </si>
  <si>
    <t>B1500000183</t>
  </si>
  <si>
    <t>B1500000400</t>
  </si>
  <si>
    <t>B1500001852</t>
  </si>
  <si>
    <t>B1500134668</t>
  </si>
  <si>
    <t>B1500134867</t>
  </si>
  <si>
    <t>B1500134896</t>
  </si>
  <si>
    <t>B1500006236</t>
  </si>
  <si>
    <t>B1500001114</t>
  </si>
  <si>
    <t>B1500000703</t>
  </si>
  <si>
    <t>03100325053</t>
  </si>
  <si>
    <t>402002364</t>
  </si>
  <si>
    <t>03100663073</t>
  </si>
  <si>
    <t>04701007827</t>
  </si>
  <si>
    <t>05600605306</t>
  </si>
  <si>
    <t>00101142743</t>
  </si>
  <si>
    <t>01800092007</t>
  </si>
  <si>
    <t>04700000724</t>
  </si>
  <si>
    <t>04700024807</t>
  </si>
  <si>
    <t>01000067890</t>
  </si>
  <si>
    <t>00200492171</t>
  </si>
  <si>
    <t>00101920924</t>
  </si>
  <si>
    <t>00108260621</t>
  </si>
  <si>
    <t>02700022417</t>
  </si>
  <si>
    <t>00100029503</t>
  </si>
  <si>
    <t>00101682698</t>
  </si>
  <si>
    <t>00101855021</t>
  </si>
  <si>
    <t>00110504909</t>
  </si>
  <si>
    <t>01200077103</t>
  </si>
  <si>
    <t>00105716955</t>
  </si>
  <si>
    <t>101619262</t>
  </si>
  <si>
    <t>130582548</t>
  </si>
  <si>
    <t>101019921</t>
  </si>
  <si>
    <t>102322092</t>
  </si>
  <si>
    <t>101844035</t>
  </si>
  <si>
    <t>101503939</t>
  </si>
  <si>
    <t>131252451</t>
  </si>
  <si>
    <t>132075366</t>
  </si>
  <si>
    <t>101014334</t>
  </si>
  <si>
    <t>101100508</t>
  </si>
  <si>
    <t>131004352</t>
  </si>
  <si>
    <t>131202772</t>
  </si>
  <si>
    <t>101863706</t>
  </si>
  <si>
    <t>101890444</t>
  </si>
  <si>
    <t>430096326</t>
  </si>
  <si>
    <t>101889561</t>
  </si>
  <si>
    <t>124026954</t>
  </si>
  <si>
    <t>ALEJANDRA DEL CARMEN ANIDO HERRERA</t>
  </si>
  <si>
    <t>Ayuntamiento Municipio de Santiago</t>
  </si>
  <si>
    <t>CARMEN ROSA PERALTA</t>
  </si>
  <si>
    <t>FRANKLIN FRANCISCO MILIAN CAPELLAN</t>
  </si>
  <si>
    <t>JOSE J. FERNANDEZ DELGADO</t>
  </si>
  <si>
    <t>JOSE PAUL RODRIGUEZ MANCEBO</t>
  </si>
  <si>
    <t>LUZ CELESTE PEREZ LABOURT</t>
  </si>
  <si>
    <t>MARCEL ALEXIS JOSE BACO ERO</t>
  </si>
  <si>
    <t>RAFAELINA M. CONCEPCION LANTIGUA</t>
  </si>
  <si>
    <t>RAQUEL M. BARRANCO VENTURA</t>
  </si>
  <si>
    <t>VIOLETA LUNA</t>
  </si>
  <si>
    <t>YRIS ESTELA ALMANZAR BETANCES</t>
  </si>
  <si>
    <t>Adalgiza Olivier Ravelo</t>
  </si>
  <si>
    <t>ANGEL MATEO GIL</t>
  </si>
  <si>
    <t>BRUNO EMIGDIO CALDERON TRONCOSO</t>
  </si>
  <si>
    <t>Dulce M. Soto Fernández</t>
  </si>
  <si>
    <t>FABIO REYES GARCIA</t>
  </si>
  <si>
    <t>MAXIMA MENDEZ CASTILLO</t>
  </si>
  <si>
    <t>RITA ELENA OGANDO SANTOS</t>
  </si>
  <si>
    <t>Yocasta Fernández Javier</t>
  </si>
  <si>
    <t>GRUPO DIARIO LIBRE, S A</t>
  </si>
  <si>
    <t>OROX INVERSIONES,SRL</t>
  </si>
  <si>
    <t>CENTRO CUESTA NACIONAL,SAS</t>
  </si>
  <si>
    <t>Nueva Editora la Información C. por A.</t>
  </si>
  <si>
    <t>UNIQUE MANAGEMENT SOLUTIONS I. MARTINEZ, SRL</t>
  </si>
  <si>
    <t>AGUA PLANETA AZUL,S.A</t>
  </si>
  <si>
    <t>URBANVOLT SOLUTION SRL</t>
  </si>
  <si>
    <t>EXPERT CLEANER SQE,SRL</t>
  </si>
  <si>
    <t>Editora Listín Diario, C. por  A.</t>
  </si>
  <si>
    <t>EDITORA EL  NUEVO DIARIO, S. A</t>
  </si>
  <si>
    <t>SUINSA SUPLIDORA INSTITUCIONAL SSI SRL</t>
  </si>
  <si>
    <t>CENTROXPERT STE SRL</t>
  </si>
  <si>
    <t>JARDIN ILUSIONES, SRL</t>
  </si>
  <si>
    <t>TEKKNOWLOGIC DOMINICANA, S.R.L</t>
  </si>
  <si>
    <t>FENATRAZONAS</t>
  </si>
  <si>
    <t>GL PROMOCIONES SRL</t>
  </si>
  <si>
    <t>METRO TECNOLOGIA,SRL</t>
  </si>
  <si>
    <t>CMN-0,04/12/2023-04/01/2024</t>
  </si>
  <si>
    <t>EDIF. LA CUMBRE,18/12-18/01/24</t>
  </si>
  <si>
    <t>CNSS,03/12/2023-03/01/2024</t>
  </si>
  <si>
    <t>CMR-I,11/12/2023-11/01/2024</t>
  </si>
  <si>
    <t>AGUA Y ALCANT. CMR-I,FEB/2024</t>
  </si>
  <si>
    <t>EVAL. DICTAMEN Y MOV. DIC/23</t>
  </si>
  <si>
    <t>RECOGIDA BASURA CMR-II, ENE/24</t>
  </si>
  <si>
    <t>EVAL. DICTAMEN Y MOV. DIC/2023</t>
  </si>
  <si>
    <t>ASIST CTD/SIPEN 01,15,29 NOV23</t>
  </si>
  <si>
    <t>ASIST. CTD/SRL 13 DIC 2023</t>
  </si>
  <si>
    <t>BASURA FEB/24 VILLA CONSUELO</t>
  </si>
  <si>
    <t>BASURA FEB/24 TORRE DE SS</t>
  </si>
  <si>
    <t>AGUA Y ALC FEB/24 CMRII</t>
  </si>
  <si>
    <t>ENER ELEC CMRII 01/1-01/02/24</t>
  </si>
  <si>
    <t>SERVICIO PUBLICIDAD</t>
  </si>
  <si>
    <t>ALMUERZOS EMPL ENE/24</t>
  </si>
  <si>
    <t>SERVICIO DE CATERING,</t>
  </si>
  <si>
    <t>SERVICIO CATERING ACTIV. CNSS</t>
  </si>
  <si>
    <t>SERV. INTERNET, FEBRERO 24</t>
  </si>
  <si>
    <t>ALIMENTOS Y BEBIDAS</t>
  </si>
  <si>
    <t>RENOVACION PERIODICO ANUAL</t>
  </si>
  <si>
    <t>SERVICIO DE CAPACITACION</t>
  </si>
  <si>
    <t>ALQ. ESPACIO PARQUEOS EMPL FEB</t>
  </si>
  <si>
    <t>COMPRA AGUA,30/01/2024</t>
  </si>
  <si>
    <t>COMPRA AGUA 23/01/2024</t>
  </si>
  <si>
    <t>COMPRA AGUA 15/01/2024</t>
  </si>
  <si>
    <t>COMPRA AGUA,08/01/2024</t>
  </si>
  <si>
    <t>SERV. ALMACENAJE DOC.,ENE/24</t>
  </si>
  <si>
    <t>LIMPIEZA PROFUNDA DE ALFOMBRAS</t>
  </si>
  <si>
    <t>RENOVACION ANUAL PERIODICO</t>
  </si>
  <si>
    <t>EVAL. DICTAMEN Y MOV. ENE/2024</t>
  </si>
  <si>
    <t>ASIST. CTD-SIPEN DIC 2023</t>
  </si>
  <si>
    <t>ALACEN,10/01 AL 08/02/2024</t>
  </si>
  <si>
    <t>ALIMENTOS PARA USO DEL CNSS</t>
  </si>
  <si>
    <t>ASIST. CTD-SRL ENERO 2024</t>
  </si>
  <si>
    <t>ALQ. LOCAL CMN-O, FEBRERO 2024</t>
  </si>
  <si>
    <t>COMPRA EQUIPOS</t>
  </si>
  <si>
    <t>CORONA FUNEBRE</t>
  </si>
  <si>
    <t>SERVICIO PUBLICIDAD,DIC/2023</t>
  </si>
  <si>
    <t>IMPRES. TABLOIDE EN ACRILICO</t>
  </si>
  <si>
    <t>ALMACEN DE ARCHIVOS,FEB/24</t>
  </si>
  <si>
    <t>AGUA DE POZO TORRE SS.,FEB/24</t>
  </si>
  <si>
    <t>AGUA Y ALCANT. TORRE SS,FEB/24</t>
  </si>
  <si>
    <t>RECOGIDA BASURA CMR-II,FEB/24</t>
  </si>
  <si>
    <t>SEG. VIDA EMPL. FEB/24</t>
  </si>
  <si>
    <t>INSTALACION CAMARAS</t>
  </si>
  <si>
    <t>AREAS COMUMES SS., 23/12-03/01</t>
  </si>
  <si>
    <t>B1500000062</t>
  </si>
  <si>
    <t>ALQ. LOCAL OFICINA, FEB/2024</t>
  </si>
  <si>
    <t>RNC/CED.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</si>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</sst>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43" fontId="1" fillId="0" borderId="2" xfId="1" applyFont="1" applyFill="1" applyBorder="1" applyAlignment="1">
      <alignment horizontal="center"/>
    </xf>
    <xf numFmtId="14" fontId="1" fillId="0" borderId="2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1" fillId="2" borderId="2" xfId="1" applyFont="1" applyFill="1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2963976</xdr:colOff>
      <xdr:row>0</xdr:row>
      <xdr:rowOff>136072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378" y="136072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38"/>
  <sheetViews>
    <sheetView showGridLines="0" tabSelected="1" zoomScale="112" zoomScaleNormal="112" zoomScaleSheetLayoutView="100" workbookViewId="0">
      <selection activeCell="F13" sqref="F13"/>
    </sheetView>
  </sheetViews>
  <sheetFormatPr baseColWidth="10" defaultColWidth="11.44140625" defaultRowHeight="14.4" x14ac:dyDescent="0.3"/>
  <cols>
    <col min="1" max="1" width="3" style="1" customWidth="1"/>
    <col min="2" max="2" width="14.109375" style="6" bestFit="1" customWidth="1"/>
    <col min="3" max="3" width="10.6640625" style="5" bestFit="1" customWidth="1"/>
    <col min="4" max="4" width="12.109375" style="5" bestFit="1" customWidth="1"/>
    <col min="5" max="5" width="47.88671875" style="6" customWidth="1"/>
    <col min="6" max="6" width="34.109375" style="1" bestFit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0" t="s">
        <v>0</v>
      </c>
      <c r="C7" s="30"/>
      <c r="D7" s="30"/>
      <c r="E7" s="30"/>
      <c r="F7" s="30"/>
      <c r="G7" s="30"/>
      <c r="H7" s="30"/>
      <c r="I7" s="30"/>
      <c r="J7" s="30"/>
      <c r="K7" s="30"/>
      <c r="L7" s="2"/>
    </row>
    <row r="8" spans="2:12" x14ac:dyDescent="0.3">
      <c r="B8" s="31" t="s">
        <v>41</v>
      </c>
      <c r="C8" s="31"/>
      <c r="D8" s="31"/>
      <c r="E8" s="31"/>
      <c r="F8" s="31"/>
      <c r="G8" s="31"/>
      <c r="H8" s="31"/>
      <c r="I8" s="31"/>
      <c r="J8" s="31"/>
      <c r="K8" s="31"/>
    </row>
    <row r="9" spans="2:12" x14ac:dyDescent="0.3">
      <c r="B9" s="32" t="s">
        <v>1</v>
      </c>
      <c r="C9" s="32"/>
      <c r="D9" s="32"/>
      <c r="E9" s="32"/>
      <c r="F9" s="32"/>
      <c r="G9" s="32"/>
      <c r="H9" s="32"/>
      <c r="I9" s="32"/>
      <c r="J9" s="32"/>
      <c r="K9" s="32"/>
    </row>
    <row r="10" spans="2:12" s="3" customFormat="1" ht="28.8" x14ac:dyDescent="0.3">
      <c r="B10" s="17" t="s">
        <v>2</v>
      </c>
      <c r="C10" s="18" t="s">
        <v>3</v>
      </c>
      <c r="D10" s="18" t="s">
        <v>246</v>
      </c>
      <c r="E10" s="17" t="s">
        <v>4</v>
      </c>
      <c r="F10" s="17" t="s">
        <v>5</v>
      </c>
      <c r="G10" s="19" t="s">
        <v>6</v>
      </c>
      <c r="H10" s="19" t="s">
        <v>7</v>
      </c>
      <c r="I10" s="18" t="s">
        <v>8</v>
      </c>
      <c r="J10" s="18" t="s">
        <v>9</v>
      </c>
      <c r="K10" s="18" t="s">
        <v>10</v>
      </c>
    </row>
    <row r="11" spans="2:12" x14ac:dyDescent="0.3">
      <c r="B11" s="24" t="s">
        <v>42</v>
      </c>
      <c r="C11" s="25">
        <f>DATE(2024,2,5)</f>
        <v>45327</v>
      </c>
      <c r="D11" s="24" t="s">
        <v>28</v>
      </c>
      <c r="E11" s="24" t="s">
        <v>26</v>
      </c>
      <c r="F11" s="24" t="s">
        <v>243</v>
      </c>
      <c r="G11" s="26">
        <v>44907.07</v>
      </c>
      <c r="H11" s="26">
        <v>44907.07</v>
      </c>
      <c r="I11" s="8">
        <f>+G11-H11</f>
        <v>0</v>
      </c>
      <c r="J11" s="9">
        <v>45351</v>
      </c>
      <c r="K11" s="10" t="s">
        <v>11</v>
      </c>
    </row>
    <row r="12" spans="2:12" x14ac:dyDescent="0.3">
      <c r="B12" s="24" t="s">
        <v>43</v>
      </c>
      <c r="C12" s="25">
        <f>DATE(2024,2,5)</f>
        <v>45327</v>
      </c>
      <c r="D12" s="24" t="s">
        <v>28</v>
      </c>
      <c r="E12" s="24" t="s">
        <v>26</v>
      </c>
      <c r="F12" s="24" t="s">
        <v>197</v>
      </c>
      <c r="G12" s="26">
        <v>60175.37</v>
      </c>
      <c r="H12" s="26">
        <v>60175.37</v>
      </c>
      <c r="I12" s="8">
        <f>+G12-H12</f>
        <v>0</v>
      </c>
      <c r="J12" s="9">
        <v>45351</v>
      </c>
      <c r="K12" s="10" t="s">
        <v>11</v>
      </c>
    </row>
    <row r="13" spans="2:12" x14ac:dyDescent="0.3">
      <c r="B13" s="24" t="s">
        <v>44</v>
      </c>
      <c r="C13" s="25">
        <f>DATE(2024,2,5)</f>
        <v>45327</v>
      </c>
      <c r="D13" s="24" t="s">
        <v>28</v>
      </c>
      <c r="E13" s="24" t="s">
        <v>26</v>
      </c>
      <c r="F13" s="24" t="s">
        <v>198</v>
      </c>
      <c r="G13" s="26">
        <v>166633.37</v>
      </c>
      <c r="H13" s="26">
        <v>166633.37</v>
      </c>
      <c r="I13" s="8">
        <f t="shared" ref="I13:I86" si="0">+G13-H13</f>
        <v>0</v>
      </c>
      <c r="J13" s="9">
        <v>45351</v>
      </c>
      <c r="K13" s="10" t="s">
        <v>11</v>
      </c>
    </row>
    <row r="14" spans="2:12" x14ac:dyDescent="0.3">
      <c r="B14" s="24" t="s">
        <v>45</v>
      </c>
      <c r="C14" s="25">
        <f>DATE(2024,2,5)</f>
        <v>45327</v>
      </c>
      <c r="D14" s="24" t="s">
        <v>28</v>
      </c>
      <c r="E14" s="24" t="s">
        <v>26</v>
      </c>
      <c r="F14" s="24" t="s">
        <v>199</v>
      </c>
      <c r="G14" s="26">
        <v>518841.45</v>
      </c>
      <c r="H14" s="26">
        <v>518841.45</v>
      </c>
      <c r="I14" s="8">
        <f t="shared" si="0"/>
        <v>0</v>
      </c>
      <c r="J14" s="9">
        <v>45351</v>
      </c>
      <c r="K14" s="10" t="s">
        <v>11</v>
      </c>
    </row>
    <row r="15" spans="2:12" x14ac:dyDescent="0.3">
      <c r="B15" s="24" t="s">
        <v>46</v>
      </c>
      <c r="C15" s="25">
        <f>DATE(2024,2,5)</f>
        <v>45327</v>
      </c>
      <c r="D15" s="24" t="s">
        <v>28</v>
      </c>
      <c r="E15" s="24" t="s">
        <v>26</v>
      </c>
      <c r="F15" s="24" t="s">
        <v>200</v>
      </c>
      <c r="G15" s="26">
        <v>4921.7</v>
      </c>
      <c r="H15" s="26">
        <v>4921.7</v>
      </c>
      <c r="I15" s="8">
        <f t="shared" si="0"/>
        <v>0</v>
      </c>
      <c r="J15" s="9">
        <v>45351</v>
      </c>
      <c r="K15" s="10" t="s">
        <v>11</v>
      </c>
    </row>
    <row r="16" spans="2:12" x14ac:dyDescent="0.3">
      <c r="B16" s="24" t="s">
        <v>47</v>
      </c>
      <c r="C16" s="25">
        <f t="shared" ref="C16" si="1">DATE(2024,2,9)</f>
        <v>45331</v>
      </c>
      <c r="D16" s="24" t="s">
        <v>36</v>
      </c>
      <c r="E16" s="24" t="s">
        <v>40</v>
      </c>
      <c r="F16" s="24" t="s">
        <v>201</v>
      </c>
      <c r="G16" s="26">
        <v>810</v>
      </c>
      <c r="H16" s="26">
        <v>810</v>
      </c>
      <c r="I16" s="8">
        <f t="shared" si="0"/>
        <v>0</v>
      </c>
      <c r="J16" s="9">
        <v>45351</v>
      </c>
      <c r="K16" s="10" t="s">
        <v>11</v>
      </c>
    </row>
    <row r="17" spans="2:11" x14ac:dyDescent="0.3">
      <c r="B17" s="24" t="s">
        <v>48</v>
      </c>
      <c r="C17" s="25">
        <f t="shared" ref="C17:C29" si="2">DATE(2024,2,9)</f>
        <v>45331</v>
      </c>
      <c r="D17" s="24" t="s">
        <v>123</v>
      </c>
      <c r="E17" s="24" t="s">
        <v>160</v>
      </c>
      <c r="F17" s="24" t="s">
        <v>202</v>
      </c>
      <c r="G17" s="26">
        <v>17500</v>
      </c>
      <c r="H17" s="26">
        <v>17500</v>
      </c>
      <c r="I17" s="8">
        <f t="shared" si="0"/>
        <v>0</v>
      </c>
      <c r="J17" s="9">
        <v>45351</v>
      </c>
      <c r="K17" s="10" t="s">
        <v>11</v>
      </c>
    </row>
    <row r="18" spans="2:11" x14ac:dyDescent="0.3">
      <c r="B18" s="24" t="s">
        <v>244</v>
      </c>
      <c r="C18" s="25">
        <f t="shared" si="2"/>
        <v>45331</v>
      </c>
      <c r="D18" s="24" t="s">
        <v>14</v>
      </c>
      <c r="E18" s="24" t="s">
        <v>20</v>
      </c>
      <c r="F18" s="24" t="s">
        <v>245</v>
      </c>
      <c r="G18" s="26">
        <v>681818.75</v>
      </c>
      <c r="H18" s="26">
        <v>681818.75</v>
      </c>
      <c r="I18" s="8">
        <f>+G18-H18</f>
        <v>0</v>
      </c>
      <c r="J18" s="9">
        <v>45351</v>
      </c>
      <c r="K18" s="10" t="s">
        <v>11</v>
      </c>
    </row>
    <row r="19" spans="2:11" x14ac:dyDescent="0.3">
      <c r="B19" s="24" t="s">
        <v>49</v>
      </c>
      <c r="C19" s="25">
        <f t="shared" si="2"/>
        <v>45331</v>
      </c>
      <c r="D19" s="24" t="s">
        <v>124</v>
      </c>
      <c r="E19" s="24" t="s">
        <v>161</v>
      </c>
      <c r="F19" s="24" t="s">
        <v>203</v>
      </c>
      <c r="G19" s="26">
        <v>2500</v>
      </c>
      <c r="H19" s="26">
        <v>2500</v>
      </c>
      <c r="I19" s="8">
        <f>+G19-H19</f>
        <v>0</v>
      </c>
      <c r="J19" s="9">
        <v>45351</v>
      </c>
      <c r="K19" s="10" t="s">
        <v>11</v>
      </c>
    </row>
    <row r="20" spans="2:11" x14ac:dyDescent="0.3">
      <c r="B20" s="24" t="s">
        <v>50</v>
      </c>
      <c r="C20" s="25">
        <f t="shared" si="2"/>
        <v>45331</v>
      </c>
      <c r="D20" s="24" t="s">
        <v>125</v>
      </c>
      <c r="E20" s="24" t="s">
        <v>162</v>
      </c>
      <c r="F20" s="24" t="s">
        <v>202</v>
      </c>
      <c r="G20" s="26">
        <v>37500</v>
      </c>
      <c r="H20" s="26">
        <v>37500</v>
      </c>
      <c r="I20" s="8">
        <f t="shared" si="0"/>
        <v>0</v>
      </c>
      <c r="J20" s="9">
        <v>45351</v>
      </c>
      <c r="K20" s="10" t="s">
        <v>11</v>
      </c>
    </row>
    <row r="21" spans="2:11" x14ac:dyDescent="0.3">
      <c r="B21" s="24" t="s">
        <v>51</v>
      </c>
      <c r="C21" s="25">
        <f t="shared" si="2"/>
        <v>45331</v>
      </c>
      <c r="D21" s="24" t="s">
        <v>126</v>
      </c>
      <c r="E21" s="24" t="s">
        <v>163</v>
      </c>
      <c r="F21" s="24" t="s">
        <v>202</v>
      </c>
      <c r="G21" s="26">
        <v>44000</v>
      </c>
      <c r="H21" s="26">
        <v>44000</v>
      </c>
      <c r="I21" s="8">
        <f t="shared" si="0"/>
        <v>0</v>
      </c>
      <c r="J21" s="9">
        <v>45351</v>
      </c>
      <c r="K21" s="10" t="s">
        <v>11</v>
      </c>
    </row>
    <row r="22" spans="2:11" x14ac:dyDescent="0.3">
      <c r="B22" s="24" t="s">
        <v>52</v>
      </c>
      <c r="C22" s="25">
        <f t="shared" si="2"/>
        <v>45331</v>
      </c>
      <c r="D22" s="24" t="s">
        <v>127</v>
      </c>
      <c r="E22" s="24" t="s">
        <v>164</v>
      </c>
      <c r="F22" s="24" t="s">
        <v>202</v>
      </c>
      <c r="G22" s="26">
        <v>109000</v>
      </c>
      <c r="H22" s="26">
        <v>109000</v>
      </c>
      <c r="I22" s="8">
        <f t="shared" si="0"/>
        <v>0</v>
      </c>
      <c r="J22" s="9">
        <v>45351</v>
      </c>
      <c r="K22" s="10" t="s">
        <v>11</v>
      </c>
    </row>
    <row r="23" spans="2:11" x14ac:dyDescent="0.3">
      <c r="B23" s="24" t="s">
        <v>53</v>
      </c>
      <c r="C23" s="25">
        <f t="shared" si="2"/>
        <v>45331</v>
      </c>
      <c r="D23" s="24" t="s">
        <v>128</v>
      </c>
      <c r="E23" s="24" t="s">
        <v>165</v>
      </c>
      <c r="F23" s="24" t="s">
        <v>202</v>
      </c>
      <c r="G23" s="26">
        <v>56250</v>
      </c>
      <c r="H23" s="26">
        <v>56250</v>
      </c>
      <c r="I23" s="8">
        <f t="shared" si="0"/>
        <v>0</v>
      </c>
      <c r="J23" s="9">
        <v>45351</v>
      </c>
      <c r="K23" s="10" t="s">
        <v>11</v>
      </c>
    </row>
    <row r="24" spans="2:11" x14ac:dyDescent="0.3">
      <c r="B24" s="24" t="s">
        <v>54</v>
      </c>
      <c r="C24" s="25">
        <f t="shared" si="2"/>
        <v>45331</v>
      </c>
      <c r="D24" s="24" t="s">
        <v>129</v>
      </c>
      <c r="E24" s="24" t="s">
        <v>166</v>
      </c>
      <c r="F24" s="24" t="s">
        <v>202</v>
      </c>
      <c r="G24" s="26">
        <v>15000</v>
      </c>
      <c r="H24" s="26">
        <v>15000</v>
      </c>
      <c r="I24" s="8">
        <f t="shared" si="0"/>
        <v>0</v>
      </c>
      <c r="J24" s="9">
        <v>45351</v>
      </c>
      <c r="K24" s="10" t="s">
        <v>11</v>
      </c>
    </row>
    <row r="25" spans="2:11" x14ac:dyDescent="0.3">
      <c r="B25" s="24" t="s">
        <v>55</v>
      </c>
      <c r="C25" s="25">
        <f t="shared" si="2"/>
        <v>45331</v>
      </c>
      <c r="D25" s="24" t="s">
        <v>130</v>
      </c>
      <c r="E25" s="24" t="s">
        <v>167</v>
      </c>
      <c r="F25" s="24" t="s">
        <v>202</v>
      </c>
      <c r="G25" s="26">
        <v>40000</v>
      </c>
      <c r="H25" s="26">
        <v>40000</v>
      </c>
      <c r="I25" s="8">
        <f>+G25-H25</f>
        <v>0</v>
      </c>
      <c r="J25" s="9">
        <v>45351</v>
      </c>
      <c r="K25" s="10" t="s">
        <v>11</v>
      </c>
    </row>
    <row r="26" spans="2:11" x14ac:dyDescent="0.3">
      <c r="B26" s="24" t="s">
        <v>56</v>
      </c>
      <c r="C26" s="25">
        <f t="shared" si="2"/>
        <v>45331</v>
      </c>
      <c r="D26" s="24" t="s">
        <v>131</v>
      </c>
      <c r="E26" s="24" t="s">
        <v>168</v>
      </c>
      <c r="F26" s="24" t="s">
        <v>202</v>
      </c>
      <c r="G26" s="26">
        <v>44000</v>
      </c>
      <c r="H26" s="26">
        <v>44000</v>
      </c>
      <c r="I26" s="8">
        <f>+G26-H26</f>
        <v>0</v>
      </c>
      <c r="J26" s="9">
        <v>45351</v>
      </c>
      <c r="K26" s="10" t="s">
        <v>11</v>
      </c>
    </row>
    <row r="27" spans="2:11" x14ac:dyDescent="0.3">
      <c r="B27" s="24" t="s">
        <v>57</v>
      </c>
      <c r="C27" s="25">
        <f t="shared" si="2"/>
        <v>45331</v>
      </c>
      <c r="D27" s="24" t="s">
        <v>132</v>
      </c>
      <c r="E27" s="24" t="s">
        <v>169</v>
      </c>
      <c r="F27" s="24" t="s">
        <v>202</v>
      </c>
      <c r="G27" s="26">
        <v>100250</v>
      </c>
      <c r="H27" s="26">
        <v>100250</v>
      </c>
      <c r="I27" s="8">
        <f t="shared" si="0"/>
        <v>0</v>
      </c>
      <c r="J27" s="9">
        <v>45351</v>
      </c>
      <c r="K27" s="10" t="s">
        <v>11</v>
      </c>
    </row>
    <row r="28" spans="2:11" x14ac:dyDescent="0.3">
      <c r="B28" s="24" t="s">
        <v>58</v>
      </c>
      <c r="C28" s="25">
        <f t="shared" si="2"/>
        <v>45331</v>
      </c>
      <c r="D28" s="24" t="s">
        <v>133</v>
      </c>
      <c r="E28" s="24" t="s">
        <v>170</v>
      </c>
      <c r="F28" s="24" t="s">
        <v>202</v>
      </c>
      <c r="G28" s="26">
        <v>88750</v>
      </c>
      <c r="H28" s="26">
        <v>88750</v>
      </c>
      <c r="I28" s="8">
        <f t="shared" si="0"/>
        <v>0</v>
      </c>
      <c r="J28" s="9">
        <v>45351</v>
      </c>
      <c r="K28" s="10" t="s">
        <v>11</v>
      </c>
    </row>
    <row r="29" spans="2:11" x14ac:dyDescent="0.3">
      <c r="B29" s="24" t="s">
        <v>59</v>
      </c>
      <c r="C29" s="25">
        <f t="shared" si="2"/>
        <v>45331</v>
      </c>
      <c r="D29" s="24" t="s">
        <v>134</v>
      </c>
      <c r="E29" s="24" t="s">
        <v>171</v>
      </c>
      <c r="F29" s="24" t="s">
        <v>202</v>
      </c>
      <c r="G29" s="26">
        <v>15000</v>
      </c>
      <c r="H29" s="26">
        <v>15000</v>
      </c>
      <c r="I29" s="8">
        <f t="shared" si="0"/>
        <v>0</v>
      </c>
      <c r="J29" s="9">
        <v>45351</v>
      </c>
      <c r="K29" s="10" t="s">
        <v>11</v>
      </c>
    </row>
    <row r="30" spans="2:11" x14ac:dyDescent="0.3">
      <c r="B30" s="24" t="s">
        <v>60</v>
      </c>
      <c r="C30" s="25">
        <f t="shared" ref="C30:C39" si="3">DATE(2024,2,12)</f>
        <v>45334</v>
      </c>
      <c r="D30" s="24" t="s">
        <v>135</v>
      </c>
      <c r="E30" s="24" t="s">
        <v>172</v>
      </c>
      <c r="F30" s="24" t="s">
        <v>204</v>
      </c>
      <c r="G30" s="26">
        <v>33750</v>
      </c>
      <c r="H30" s="26">
        <v>33750</v>
      </c>
      <c r="I30" s="8">
        <f t="shared" si="0"/>
        <v>0</v>
      </c>
      <c r="J30" s="9">
        <v>45351</v>
      </c>
      <c r="K30" s="10" t="s">
        <v>11</v>
      </c>
    </row>
    <row r="31" spans="2:11" x14ac:dyDescent="0.3">
      <c r="B31" s="24" t="s">
        <v>61</v>
      </c>
      <c r="C31" s="25">
        <f t="shared" si="3"/>
        <v>45334</v>
      </c>
      <c r="D31" s="24" t="s">
        <v>135</v>
      </c>
      <c r="E31" s="24" t="s">
        <v>172</v>
      </c>
      <c r="F31" s="24" t="s">
        <v>205</v>
      </c>
      <c r="G31" s="26">
        <v>15000</v>
      </c>
      <c r="H31" s="26">
        <v>15000</v>
      </c>
      <c r="I31" s="8">
        <f t="shared" si="0"/>
        <v>0</v>
      </c>
      <c r="J31" s="9">
        <v>45351</v>
      </c>
      <c r="K31" s="10" t="s">
        <v>11</v>
      </c>
    </row>
    <row r="32" spans="2:11" x14ac:dyDescent="0.3">
      <c r="B32" s="24" t="s">
        <v>62</v>
      </c>
      <c r="C32" s="25">
        <f t="shared" si="3"/>
        <v>45334</v>
      </c>
      <c r="D32" s="24" t="s">
        <v>136</v>
      </c>
      <c r="E32" s="24" t="s">
        <v>173</v>
      </c>
      <c r="F32" s="24" t="s">
        <v>204</v>
      </c>
      <c r="G32" s="26">
        <v>8500</v>
      </c>
      <c r="H32" s="26">
        <v>8500</v>
      </c>
      <c r="I32" s="8">
        <f>+G32-H32</f>
        <v>0</v>
      </c>
      <c r="J32" s="9">
        <v>45351</v>
      </c>
      <c r="K32" s="10" t="s">
        <v>11</v>
      </c>
    </row>
    <row r="33" spans="2:11" x14ac:dyDescent="0.3">
      <c r="B33" s="24" t="s">
        <v>63</v>
      </c>
      <c r="C33" s="25">
        <f t="shared" si="3"/>
        <v>45334</v>
      </c>
      <c r="D33" s="24" t="s">
        <v>137</v>
      </c>
      <c r="E33" s="24" t="s">
        <v>174</v>
      </c>
      <c r="F33" s="24" t="s">
        <v>206</v>
      </c>
      <c r="G33" s="26">
        <v>5000</v>
      </c>
      <c r="H33" s="26">
        <v>5000</v>
      </c>
      <c r="I33" s="8">
        <f>+G33-H33</f>
        <v>0</v>
      </c>
      <c r="J33" s="9">
        <v>45351</v>
      </c>
      <c r="K33" s="10" t="s">
        <v>11</v>
      </c>
    </row>
    <row r="34" spans="2:11" x14ac:dyDescent="0.3">
      <c r="B34" s="24" t="s">
        <v>64</v>
      </c>
      <c r="C34" s="25">
        <f t="shared" si="3"/>
        <v>45334</v>
      </c>
      <c r="D34" s="24" t="s">
        <v>137</v>
      </c>
      <c r="E34" s="24" t="s">
        <v>174</v>
      </c>
      <c r="F34" s="24" t="s">
        <v>204</v>
      </c>
      <c r="G34" s="26">
        <v>33750</v>
      </c>
      <c r="H34" s="26">
        <v>33750</v>
      </c>
      <c r="I34" s="8">
        <f t="shared" si="0"/>
        <v>0</v>
      </c>
      <c r="J34" s="9">
        <v>45351</v>
      </c>
      <c r="K34" s="10" t="s">
        <v>11</v>
      </c>
    </row>
    <row r="35" spans="2:11" x14ac:dyDescent="0.3">
      <c r="B35" s="24" t="s">
        <v>65</v>
      </c>
      <c r="C35" s="25">
        <f t="shared" si="3"/>
        <v>45334</v>
      </c>
      <c r="D35" s="24" t="s">
        <v>138</v>
      </c>
      <c r="E35" s="24" t="s">
        <v>175</v>
      </c>
      <c r="F35" s="24" t="s">
        <v>204</v>
      </c>
      <c r="G35" s="26">
        <v>191250</v>
      </c>
      <c r="H35" s="26">
        <v>191250</v>
      </c>
      <c r="I35" s="8">
        <f t="shared" si="0"/>
        <v>0</v>
      </c>
      <c r="J35" s="9">
        <v>45351</v>
      </c>
      <c r="K35" s="10" t="s">
        <v>11</v>
      </c>
    </row>
    <row r="36" spans="2:11" x14ac:dyDescent="0.3">
      <c r="B36" s="24" t="s">
        <v>58</v>
      </c>
      <c r="C36" s="25">
        <f t="shared" si="3"/>
        <v>45334</v>
      </c>
      <c r="D36" s="24" t="s">
        <v>139</v>
      </c>
      <c r="E36" s="24" t="s">
        <v>176</v>
      </c>
      <c r="F36" s="24" t="s">
        <v>202</v>
      </c>
      <c r="G36" s="26">
        <v>191250</v>
      </c>
      <c r="H36" s="26">
        <v>191250</v>
      </c>
      <c r="I36" s="8">
        <f t="shared" si="0"/>
        <v>0</v>
      </c>
      <c r="J36" s="9">
        <v>45351</v>
      </c>
      <c r="K36" s="10" t="s">
        <v>11</v>
      </c>
    </row>
    <row r="37" spans="2:11" x14ac:dyDescent="0.3">
      <c r="B37" s="24" t="s">
        <v>66</v>
      </c>
      <c r="C37" s="25">
        <f t="shared" si="3"/>
        <v>45334</v>
      </c>
      <c r="D37" s="24" t="s">
        <v>140</v>
      </c>
      <c r="E37" s="24" t="s">
        <v>177</v>
      </c>
      <c r="F37" s="24" t="s">
        <v>204</v>
      </c>
      <c r="G37" s="26">
        <v>33750</v>
      </c>
      <c r="H37" s="26">
        <v>33750</v>
      </c>
      <c r="I37" s="8">
        <f t="shared" si="0"/>
        <v>0</v>
      </c>
      <c r="J37" s="9">
        <v>45351</v>
      </c>
      <c r="K37" s="10" t="s">
        <v>11</v>
      </c>
    </row>
    <row r="38" spans="2:11" x14ac:dyDescent="0.3">
      <c r="B38" s="24" t="s">
        <v>67</v>
      </c>
      <c r="C38" s="25">
        <f t="shared" si="3"/>
        <v>45334</v>
      </c>
      <c r="D38" s="24" t="s">
        <v>141</v>
      </c>
      <c r="E38" s="24" t="s">
        <v>178</v>
      </c>
      <c r="F38" s="24" t="s">
        <v>204</v>
      </c>
      <c r="G38" s="26">
        <v>10250</v>
      </c>
      <c r="H38" s="26">
        <v>10250</v>
      </c>
      <c r="I38" s="8">
        <f t="shared" si="0"/>
        <v>0</v>
      </c>
      <c r="J38" s="9">
        <v>45351</v>
      </c>
      <c r="K38" s="10" t="s">
        <v>11</v>
      </c>
    </row>
    <row r="39" spans="2:11" x14ac:dyDescent="0.3">
      <c r="B39" s="24" t="s">
        <v>68</v>
      </c>
      <c r="C39" s="25">
        <f t="shared" si="3"/>
        <v>45334</v>
      </c>
      <c r="D39" s="24" t="s">
        <v>142</v>
      </c>
      <c r="E39" s="24" t="s">
        <v>179</v>
      </c>
      <c r="F39" s="24" t="s">
        <v>204</v>
      </c>
      <c r="G39" s="26">
        <v>163750</v>
      </c>
      <c r="H39" s="26">
        <v>163750</v>
      </c>
      <c r="I39" s="8">
        <f>+G39-H39</f>
        <v>0</v>
      </c>
      <c r="J39" s="9">
        <v>45351</v>
      </c>
      <c r="K39" s="10" t="s">
        <v>11</v>
      </c>
    </row>
    <row r="40" spans="2:11" x14ac:dyDescent="0.3">
      <c r="B40" s="24" t="s">
        <v>69</v>
      </c>
      <c r="C40" s="25">
        <f t="shared" ref="C40:C48" si="4">DATE(2024,2,22)</f>
        <v>45344</v>
      </c>
      <c r="D40" s="24" t="s">
        <v>34</v>
      </c>
      <c r="E40" s="24" t="s">
        <v>38</v>
      </c>
      <c r="F40" s="24" t="s">
        <v>207</v>
      </c>
      <c r="G40" s="26">
        <v>3218</v>
      </c>
      <c r="H40" s="26">
        <v>3218</v>
      </c>
      <c r="I40" s="8">
        <f>+G40-H40</f>
        <v>0</v>
      </c>
      <c r="J40" s="9">
        <v>45351</v>
      </c>
      <c r="K40" s="10" t="s">
        <v>11</v>
      </c>
    </row>
    <row r="41" spans="2:11" x14ac:dyDescent="0.3">
      <c r="B41" s="24" t="s">
        <v>70</v>
      </c>
      <c r="C41" s="25">
        <f t="shared" si="4"/>
        <v>45344</v>
      </c>
      <c r="D41" s="24" t="s">
        <v>34</v>
      </c>
      <c r="E41" s="24" t="s">
        <v>38</v>
      </c>
      <c r="F41" s="24" t="s">
        <v>208</v>
      </c>
      <c r="G41" s="26">
        <v>7039</v>
      </c>
      <c r="H41" s="26">
        <v>7039</v>
      </c>
      <c r="I41" s="8">
        <f t="shared" si="0"/>
        <v>0</v>
      </c>
      <c r="J41" s="9">
        <v>45351</v>
      </c>
      <c r="K41" s="10" t="s">
        <v>11</v>
      </c>
    </row>
    <row r="42" spans="2:11" x14ac:dyDescent="0.3">
      <c r="B42" s="24" t="s">
        <v>71</v>
      </c>
      <c r="C42" s="25">
        <f t="shared" si="4"/>
        <v>45344</v>
      </c>
      <c r="D42" s="24" t="s">
        <v>16</v>
      </c>
      <c r="E42" s="24" t="s">
        <v>21</v>
      </c>
      <c r="F42" s="24" t="s">
        <v>209</v>
      </c>
      <c r="G42" s="26">
        <v>8241</v>
      </c>
      <c r="H42" s="26">
        <v>8241</v>
      </c>
      <c r="I42" s="8">
        <f t="shared" si="0"/>
        <v>0</v>
      </c>
      <c r="J42" s="9">
        <v>45351</v>
      </c>
      <c r="K42" s="10" t="s">
        <v>11</v>
      </c>
    </row>
    <row r="43" spans="2:11" x14ac:dyDescent="0.3">
      <c r="B43" s="24" t="s">
        <v>72</v>
      </c>
      <c r="C43" s="25">
        <f t="shared" si="4"/>
        <v>45344</v>
      </c>
      <c r="D43" s="24" t="s">
        <v>17</v>
      </c>
      <c r="E43" s="24" t="s">
        <v>23</v>
      </c>
      <c r="F43" s="24" t="s">
        <v>210</v>
      </c>
      <c r="G43" s="26">
        <v>6926.38</v>
      </c>
      <c r="H43" s="26">
        <v>6926.38</v>
      </c>
      <c r="I43" s="8">
        <f t="shared" si="0"/>
        <v>0</v>
      </c>
      <c r="J43" s="9">
        <v>45351</v>
      </c>
      <c r="K43" s="10" t="s">
        <v>11</v>
      </c>
    </row>
    <row r="44" spans="2:11" x14ac:dyDescent="0.3">
      <c r="B44" s="24" t="s">
        <v>73</v>
      </c>
      <c r="C44" s="25">
        <f t="shared" si="4"/>
        <v>45344</v>
      </c>
      <c r="D44" s="24" t="s">
        <v>143</v>
      </c>
      <c r="E44" s="24" t="s">
        <v>180</v>
      </c>
      <c r="F44" s="24" t="s">
        <v>211</v>
      </c>
      <c r="G44" s="26">
        <v>173383.32</v>
      </c>
      <c r="H44" s="26">
        <v>173383.32</v>
      </c>
      <c r="I44" s="8">
        <f t="shared" si="0"/>
        <v>0</v>
      </c>
      <c r="J44" s="9">
        <v>45351</v>
      </c>
      <c r="K44" s="10" t="s">
        <v>11</v>
      </c>
    </row>
    <row r="45" spans="2:11" x14ac:dyDescent="0.3">
      <c r="B45" s="24" t="s">
        <v>74</v>
      </c>
      <c r="C45" s="25">
        <f t="shared" si="4"/>
        <v>45344</v>
      </c>
      <c r="D45" s="24" t="s">
        <v>29</v>
      </c>
      <c r="E45" s="24" t="s">
        <v>31</v>
      </c>
      <c r="F45" s="24" t="s">
        <v>212</v>
      </c>
      <c r="G45" s="26">
        <v>543959.53</v>
      </c>
      <c r="H45" s="26">
        <v>543959.53</v>
      </c>
      <c r="I45" s="8">
        <f t="shared" si="0"/>
        <v>0</v>
      </c>
      <c r="J45" s="9">
        <v>45351</v>
      </c>
      <c r="K45" s="10" t="s">
        <v>11</v>
      </c>
    </row>
    <row r="46" spans="2:11" x14ac:dyDescent="0.3">
      <c r="B46" s="24" t="s">
        <v>75</v>
      </c>
      <c r="C46" s="25">
        <f t="shared" si="4"/>
        <v>45344</v>
      </c>
      <c r="D46" s="24" t="s">
        <v>144</v>
      </c>
      <c r="E46" s="24" t="s">
        <v>181</v>
      </c>
      <c r="F46" s="24" t="s">
        <v>213</v>
      </c>
      <c r="G46" s="26">
        <v>48144</v>
      </c>
      <c r="H46" s="26">
        <v>48144</v>
      </c>
      <c r="I46" s="8">
        <f t="shared" si="0"/>
        <v>0</v>
      </c>
      <c r="J46" s="9">
        <v>45351</v>
      </c>
      <c r="K46" s="10" t="s">
        <v>11</v>
      </c>
    </row>
    <row r="47" spans="2:11" x14ac:dyDescent="0.3">
      <c r="B47" s="24" t="s">
        <v>76</v>
      </c>
      <c r="C47" s="25">
        <f t="shared" si="4"/>
        <v>45344</v>
      </c>
      <c r="D47" s="24" t="s">
        <v>144</v>
      </c>
      <c r="E47" s="24" t="s">
        <v>181</v>
      </c>
      <c r="F47" s="24" t="s">
        <v>214</v>
      </c>
      <c r="G47" s="26">
        <v>88264</v>
      </c>
      <c r="H47" s="26">
        <v>88264</v>
      </c>
      <c r="I47" s="8">
        <f t="shared" si="0"/>
        <v>0</v>
      </c>
      <c r="J47" s="9">
        <v>45351</v>
      </c>
      <c r="K47" s="10" t="s">
        <v>11</v>
      </c>
    </row>
    <row r="48" spans="2:11" x14ac:dyDescent="0.3">
      <c r="B48" s="24" t="s">
        <v>77</v>
      </c>
      <c r="C48" s="25">
        <f t="shared" si="4"/>
        <v>45344</v>
      </c>
      <c r="D48" s="24" t="s">
        <v>19</v>
      </c>
      <c r="E48" s="24" t="s">
        <v>24</v>
      </c>
      <c r="F48" s="24" t="s">
        <v>215</v>
      </c>
      <c r="G48" s="26">
        <v>258321.65</v>
      </c>
      <c r="H48" s="26">
        <v>258321.65</v>
      </c>
      <c r="I48" s="8">
        <f t="shared" si="0"/>
        <v>0</v>
      </c>
      <c r="J48" s="9">
        <v>45351</v>
      </c>
      <c r="K48" s="10" t="s">
        <v>11</v>
      </c>
    </row>
    <row r="49" spans="2:11" x14ac:dyDescent="0.3">
      <c r="B49" s="24" t="s">
        <v>78</v>
      </c>
      <c r="C49" s="25">
        <f t="shared" ref="C49:C57" si="5">DATE(2024,2,23)</f>
        <v>45345</v>
      </c>
      <c r="D49" s="24" t="s">
        <v>145</v>
      </c>
      <c r="E49" s="24" t="s">
        <v>182</v>
      </c>
      <c r="F49" s="24" t="s">
        <v>216</v>
      </c>
      <c r="G49" s="26">
        <v>83245.399999999994</v>
      </c>
      <c r="H49" s="26">
        <v>83245.399999999994</v>
      </c>
      <c r="I49" s="8">
        <f t="shared" si="0"/>
        <v>0</v>
      </c>
      <c r="J49" s="9">
        <v>45351</v>
      </c>
      <c r="K49" s="10" t="s">
        <v>11</v>
      </c>
    </row>
    <row r="50" spans="2:11" x14ac:dyDescent="0.3">
      <c r="B50" s="24" t="s">
        <v>79</v>
      </c>
      <c r="C50" s="25">
        <f t="shared" si="5"/>
        <v>45345</v>
      </c>
      <c r="D50" s="24" t="s">
        <v>146</v>
      </c>
      <c r="E50" s="24" t="s">
        <v>183</v>
      </c>
      <c r="F50" s="24" t="s">
        <v>217</v>
      </c>
      <c r="G50" s="26">
        <v>5000</v>
      </c>
      <c r="H50" s="26">
        <v>5000</v>
      </c>
      <c r="I50" s="8">
        <f t="shared" si="0"/>
        <v>0</v>
      </c>
      <c r="J50" s="9">
        <v>45351</v>
      </c>
      <c r="K50" s="10" t="s">
        <v>11</v>
      </c>
    </row>
    <row r="51" spans="2:11" x14ac:dyDescent="0.3">
      <c r="B51" s="24" t="s">
        <v>80</v>
      </c>
      <c r="C51" s="25">
        <f t="shared" si="5"/>
        <v>45345</v>
      </c>
      <c r="D51" s="24" t="s">
        <v>147</v>
      </c>
      <c r="E51" s="24" t="s">
        <v>184</v>
      </c>
      <c r="F51" s="24" t="s">
        <v>218</v>
      </c>
      <c r="G51" s="26">
        <v>34212.5</v>
      </c>
      <c r="H51" s="26">
        <v>34212.5</v>
      </c>
      <c r="I51" s="8">
        <f t="shared" si="0"/>
        <v>0</v>
      </c>
      <c r="J51" s="9">
        <v>45351</v>
      </c>
      <c r="K51" s="10" t="s">
        <v>11</v>
      </c>
    </row>
    <row r="52" spans="2:11" x14ac:dyDescent="0.3">
      <c r="B52" s="24" t="s">
        <v>81</v>
      </c>
      <c r="C52" s="25">
        <f t="shared" si="5"/>
        <v>45345</v>
      </c>
      <c r="D52" s="24" t="s">
        <v>27</v>
      </c>
      <c r="E52" s="24" t="s">
        <v>30</v>
      </c>
      <c r="F52" s="24" t="s">
        <v>219</v>
      </c>
      <c r="G52" s="26">
        <v>318600</v>
      </c>
      <c r="H52" s="26">
        <v>318600</v>
      </c>
      <c r="I52" s="8">
        <f t="shared" si="0"/>
        <v>0</v>
      </c>
      <c r="J52" s="9">
        <v>45351</v>
      </c>
      <c r="K52" s="10" t="s">
        <v>11</v>
      </c>
    </row>
    <row r="53" spans="2:11" x14ac:dyDescent="0.3">
      <c r="B53" s="24" t="s">
        <v>82</v>
      </c>
      <c r="C53" s="25">
        <f t="shared" si="5"/>
        <v>45345</v>
      </c>
      <c r="D53" s="24" t="s">
        <v>148</v>
      </c>
      <c r="E53" s="24" t="s">
        <v>185</v>
      </c>
      <c r="F53" s="24" t="s">
        <v>220</v>
      </c>
      <c r="G53" s="26">
        <v>1980</v>
      </c>
      <c r="H53" s="26">
        <v>1980</v>
      </c>
      <c r="I53" s="8">
        <f t="shared" si="0"/>
        <v>0</v>
      </c>
      <c r="J53" s="9">
        <v>45351</v>
      </c>
      <c r="K53" s="10" t="s">
        <v>11</v>
      </c>
    </row>
    <row r="54" spans="2:11" x14ac:dyDescent="0.3">
      <c r="B54" s="24" t="s">
        <v>83</v>
      </c>
      <c r="C54" s="25">
        <f t="shared" si="5"/>
        <v>45345</v>
      </c>
      <c r="D54" s="24" t="s">
        <v>148</v>
      </c>
      <c r="E54" s="24" t="s">
        <v>185</v>
      </c>
      <c r="F54" s="24" t="s">
        <v>221</v>
      </c>
      <c r="G54" s="26">
        <v>3420</v>
      </c>
      <c r="H54" s="26">
        <v>3420</v>
      </c>
      <c r="I54" s="8">
        <f t="shared" si="0"/>
        <v>0</v>
      </c>
      <c r="J54" s="9">
        <v>45351</v>
      </c>
      <c r="K54" s="10" t="s">
        <v>11</v>
      </c>
    </row>
    <row r="55" spans="2:11" x14ac:dyDescent="0.3">
      <c r="B55" s="24" t="s">
        <v>84</v>
      </c>
      <c r="C55" s="25">
        <f t="shared" si="5"/>
        <v>45345</v>
      </c>
      <c r="D55" s="24" t="s">
        <v>148</v>
      </c>
      <c r="E55" s="24" t="s">
        <v>185</v>
      </c>
      <c r="F55" s="24" t="s">
        <v>222</v>
      </c>
      <c r="G55" s="26">
        <v>2700</v>
      </c>
      <c r="H55" s="26">
        <v>2700</v>
      </c>
      <c r="I55" s="8">
        <f t="shared" si="0"/>
        <v>0</v>
      </c>
      <c r="J55" s="9">
        <v>45351</v>
      </c>
      <c r="K55" s="10" t="s">
        <v>11</v>
      </c>
    </row>
    <row r="56" spans="2:11" x14ac:dyDescent="0.3">
      <c r="B56" s="24" t="s">
        <v>85</v>
      </c>
      <c r="C56" s="25">
        <f t="shared" si="5"/>
        <v>45345</v>
      </c>
      <c r="D56" s="24" t="s">
        <v>148</v>
      </c>
      <c r="E56" s="24" t="s">
        <v>185</v>
      </c>
      <c r="F56" s="24" t="s">
        <v>223</v>
      </c>
      <c r="G56" s="26">
        <v>1260</v>
      </c>
      <c r="H56" s="26">
        <v>1260</v>
      </c>
      <c r="I56" s="8">
        <f t="shared" si="0"/>
        <v>0</v>
      </c>
      <c r="J56" s="9">
        <v>45351</v>
      </c>
      <c r="K56" s="10" t="s">
        <v>11</v>
      </c>
    </row>
    <row r="57" spans="2:11" x14ac:dyDescent="0.3">
      <c r="B57" s="24" t="s">
        <v>86</v>
      </c>
      <c r="C57" s="25">
        <f t="shared" si="5"/>
        <v>45345</v>
      </c>
      <c r="D57" s="24" t="s">
        <v>149</v>
      </c>
      <c r="E57" s="24" t="s">
        <v>186</v>
      </c>
      <c r="F57" s="24" t="s">
        <v>224</v>
      </c>
      <c r="G57" s="26">
        <v>58339.22</v>
      </c>
      <c r="H57" s="26">
        <v>58339.22</v>
      </c>
      <c r="I57" s="8">
        <f>+G57-H57</f>
        <v>0</v>
      </c>
      <c r="J57" s="9">
        <v>45351</v>
      </c>
      <c r="K57" s="10" t="s">
        <v>11</v>
      </c>
    </row>
    <row r="58" spans="2:11" x14ac:dyDescent="0.3">
      <c r="B58" s="24" t="s">
        <v>87</v>
      </c>
      <c r="C58" s="25">
        <f t="shared" ref="C58:C81" si="6">DATE(2024,2,26)</f>
        <v>45348</v>
      </c>
      <c r="D58" s="24" t="s">
        <v>150</v>
      </c>
      <c r="E58" s="24" t="s">
        <v>187</v>
      </c>
      <c r="F58" s="24" t="s">
        <v>225</v>
      </c>
      <c r="G58" s="26">
        <v>79413.41</v>
      </c>
      <c r="H58" s="26">
        <v>79413.41</v>
      </c>
      <c r="I58" s="8">
        <f t="shared" si="0"/>
        <v>0</v>
      </c>
      <c r="J58" s="9">
        <v>45351</v>
      </c>
      <c r="K58" s="10" t="s">
        <v>11</v>
      </c>
    </row>
    <row r="59" spans="2:11" x14ac:dyDescent="0.3">
      <c r="B59" s="24" t="s">
        <v>88</v>
      </c>
      <c r="C59" s="25">
        <f t="shared" si="6"/>
        <v>45348</v>
      </c>
      <c r="D59" s="24" t="s">
        <v>151</v>
      </c>
      <c r="E59" s="24" t="s">
        <v>188</v>
      </c>
      <c r="F59" s="24" t="s">
        <v>226</v>
      </c>
      <c r="G59" s="26">
        <v>6900</v>
      </c>
      <c r="H59" s="26">
        <v>6900</v>
      </c>
      <c r="I59" s="8">
        <f t="shared" si="0"/>
        <v>0</v>
      </c>
      <c r="J59" s="9">
        <v>45351</v>
      </c>
      <c r="K59" s="10" t="s">
        <v>11</v>
      </c>
    </row>
    <row r="60" spans="2:11" x14ac:dyDescent="0.3">
      <c r="B60" s="24" t="s">
        <v>89</v>
      </c>
      <c r="C60" s="25">
        <f t="shared" si="6"/>
        <v>45348</v>
      </c>
      <c r="D60" s="24" t="s">
        <v>137</v>
      </c>
      <c r="E60" s="24" t="s">
        <v>174</v>
      </c>
      <c r="F60" s="24" t="s">
        <v>227</v>
      </c>
      <c r="G60" s="26">
        <v>43125</v>
      </c>
      <c r="H60" s="26">
        <v>43125</v>
      </c>
      <c r="I60" s="8">
        <f t="shared" si="0"/>
        <v>0</v>
      </c>
      <c r="J60" s="9">
        <v>45351</v>
      </c>
      <c r="K60" s="10" t="s">
        <v>11</v>
      </c>
    </row>
    <row r="61" spans="2:11" x14ac:dyDescent="0.3">
      <c r="B61" s="24" t="s">
        <v>90</v>
      </c>
      <c r="C61" s="25">
        <f t="shared" si="6"/>
        <v>45348</v>
      </c>
      <c r="D61" s="24" t="s">
        <v>136</v>
      </c>
      <c r="E61" s="24" t="s">
        <v>173</v>
      </c>
      <c r="F61" s="24" t="s">
        <v>227</v>
      </c>
      <c r="G61" s="26">
        <v>29500</v>
      </c>
      <c r="H61" s="26">
        <v>29500</v>
      </c>
      <c r="I61" s="8">
        <f t="shared" si="0"/>
        <v>0</v>
      </c>
      <c r="J61" s="9">
        <v>45351</v>
      </c>
      <c r="K61" s="10" t="s">
        <v>11</v>
      </c>
    </row>
    <row r="62" spans="2:11" x14ac:dyDescent="0.3">
      <c r="B62" s="24" t="s">
        <v>91</v>
      </c>
      <c r="C62" s="25">
        <f t="shared" si="6"/>
        <v>45348</v>
      </c>
      <c r="D62" s="24" t="s">
        <v>152</v>
      </c>
      <c r="E62" s="24" t="s">
        <v>189</v>
      </c>
      <c r="F62" s="24" t="s">
        <v>217</v>
      </c>
      <c r="G62" s="26">
        <v>6050</v>
      </c>
      <c r="H62" s="26">
        <v>6050</v>
      </c>
      <c r="I62" s="8">
        <f t="shared" si="0"/>
        <v>0</v>
      </c>
      <c r="J62" s="9">
        <v>45351</v>
      </c>
      <c r="K62" s="10" t="s">
        <v>11</v>
      </c>
    </row>
    <row r="63" spans="2:11" x14ac:dyDescent="0.3">
      <c r="B63" s="24" t="s">
        <v>92</v>
      </c>
      <c r="C63" s="25">
        <f t="shared" si="6"/>
        <v>45348</v>
      </c>
      <c r="D63" s="24" t="s">
        <v>132</v>
      </c>
      <c r="E63" s="24" t="s">
        <v>169</v>
      </c>
      <c r="F63" s="24" t="s">
        <v>227</v>
      </c>
      <c r="G63" s="26">
        <v>84000</v>
      </c>
      <c r="H63" s="26">
        <v>84000</v>
      </c>
      <c r="I63" s="8">
        <f t="shared" si="0"/>
        <v>0</v>
      </c>
      <c r="J63" s="9">
        <v>45351</v>
      </c>
      <c r="K63" s="10" t="s">
        <v>11</v>
      </c>
    </row>
    <row r="64" spans="2:11" s="4" customFormat="1" x14ac:dyDescent="0.3">
      <c r="B64" s="24" t="s">
        <v>93</v>
      </c>
      <c r="C64" s="25">
        <f t="shared" si="6"/>
        <v>45348</v>
      </c>
      <c r="D64" s="24" t="s">
        <v>141</v>
      </c>
      <c r="E64" s="24" t="s">
        <v>178</v>
      </c>
      <c r="F64" s="24" t="s">
        <v>227</v>
      </c>
      <c r="G64" s="26">
        <v>29500</v>
      </c>
      <c r="H64" s="26">
        <v>29500</v>
      </c>
      <c r="I64" s="8">
        <f t="shared" si="0"/>
        <v>0</v>
      </c>
      <c r="J64" s="9">
        <v>45351</v>
      </c>
      <c r="K64" s="10" t="s">
        <v>11</v>
      </c>
    </row>
    <row r="65" spans="2:11" x14ac:dyDescent="0.3">
      <c r="B65" s="24" t="s">
        <v>94</v>
      </c>
      <c r="C65" s="25">
        <f t="shared" si="6"/>
        <v>45348</v>
      </c>
      <c r="D65" s="24" t="s">
        <v>135</v>
      </c>
      <c r="E65" s="24" t="s">
        <v>172</v>
      </c>
      <c r="F65" s="24" t="s">
        <v>228</v>
      </c>
      <c r="G65" s="26">
        <v>10000</v>
      </c>
      <c r="H65" s="26">
        <v>10000</v>
      </c>
      <c r="I65" s="8">
        <f t="shared" si="0"/>
        <v>0</v>
      </c>
      <c r="J65" s="9">
        <v>45351</v>
      </c>
      <c r="K65" s="10" t="s">
        <v>11</v>
      </c>
    </row>
    <row r="66" spans="2:11" x14ac:dyDescent="0.3">
      <c r="B66" s="24" t="s">
        <v>95</v>
      </c>
      <c r="C66" s="25">
        <f t="shared" si="6"/>
        <v>45348</v>
      </c>
      <c r="D66" s="24" t="s">
        <v>35</v>
      </c>
      <c r="E66" s="24" t="s">
        <v>39</v>
      </c>
      <c r="F66" s="24" t="s">
        <v>229</v>
      </c>
      <c r="G66" s="26">
        <v>756.22</v>
      </c>
      <c r="H66" s="26">
        <v>756.22</v>
      </c>
      <c r="I66" s="8">
        <f>+G66-H66</f>
        <v>0</v>
      </c>
      <c r="J66" s="9">
        <v>45351</v>
      </c>
      <c r="K66" s="10" t="s">
        <v>11</v>
      </c>
    </row>
    <row r="67" spans="2:11" x14ac:dyDescent="0.3">
      <c r="B67" s="24" t="s">
        <v>96</v>
      </c>
      <c r="C67" s="25">
        <f t="shared" si="6"/>
        <v>45348</v>
      </c>
      <c r="D67" s="24" t="s">
        <v>153</v>
      </c>
      <c r="E67" s="24" t="s">
        <v>190</v>
      </c>
      <c r="F67" s="24" t="s">
        <v>230</v>
      </c>
      <c r="G67" s="26">
        <v>16350</v>
      </c>
      <c r="H67" s="26">
        <v>16350</v>
      </c>
      <c r="I67" s="8">
        <f>+G67-H67</f>
        <v>0</v>
      </c>
      <c r="J67" s="9">
        <v>45351</v>
      </c>
      <c r="K67" s="10" t="s">
        <v>11</v>
      </c>
    </row>
    <row r="68" spans="2:11" x14ac:dyDescent="0.3">
      <c r="B68" s="24" t="s">
        <v>97</v>
      </c>
      <c r="C68" s="25">
        <f t="shared" si="6"/>
        <v>45348</v>
      </c>
      <c r="D68" s="24" t="s">
        <v>153</v>
      </c>
      <c r="E68" s="24" t="s">
        <v>190</v>
      </c>
      <c r="F68" s="24" t="s">
        <v>230</v>
      </c>
      <c r="G68" s="26">
        <v>217598</v>
      </c>
      <c r="H68" s="26">
        <v>217598</v>
      </c>
      <c r="I68" s="8">
        <f>+G68-H68</f>
        <v>0</v>
      </c>
      <c r="J68" s="9">
        <v>45351</v>
      </c>
      <c r="K68" s="10" t="s">
        <v>11</v>
      </c>
    </row>
    <row r="69" spans="2:11" x14ac:dyDescent="0.3">
      <c r="B69" s="24" t="s">
        <v>98</v>
      </c>
      <c r="C69" s="25">
        <f t="shared" si="6"/>
        <v>45348</v>
      </c>
      <c r="D69" s="24" t="s">
        <v>135</v>
      </c>
      <c r="E69" s="24" t="s">
        <v>172</v>
      </c>
      <c r="F69" s="24" t="s">
        <v>227</v>
      </c>
      <c r="G69" s="26">
        <v>43125</v>
      </c>
      <c r="H69" s="26">
        <v>43125</v>
      </c>
      <c r="I69" s="8">
        <f>+G69-H69</f>
        <v>0</v>
      </c>
      <c r="J69" s="9">
        <v>45351</v>
      </c>
      <c r="K69" s="10" t="s">
        <v>11</v>
      </c>
    </row>
    <row r="70" spans="2:11" x14ac:dyDescent="0.3">
      <c r="B70" s="24" t="s">
        <v>99</v>
      </c>
      <c r="C70" s="25">
        <f t="shared" si="6"/>
        <v>45348</v>
      </c>
      <c r="D70" s="24" t="s">
        <v>137</v>
      </c>
      <c r="E70" s="24" t="s">
        <v>174</v>
      </c>
      <c r="F70" s="24" t="s">
        <v>231</v>
      </c>
      <c r="G70" s="26">
        <v>10000</v>
      </c>
      <c r="H70" s="26">
        <v>10000</v>
      </c>
      <c r="I70" s="8">
        <f t="shared" si="0"/>
        <v>0</v>
      </c>
      <c r="J70" s="9">
        <v>45351</v>
      </c>
      <c r="K70" s="10" t="s">
        <v>11</v>
      </c>
    </row>
    <row r="71" spans="2:11" x14ac:dyDescent="0.3">
      <c r="B71" s="24" t="s">
        <v>100</v>
      </c>
      <c r="C71" s="25">
        <f t="shared" si="6"/>
        <v>45348</v>
      </c>
      <c r="D71" s="24" t="s">
        <v>125</v>
      </c>
      <c r="E71" s="24" t="s">
        <v>162</v>
      </c>
      <c r="F71" s="24" t="s">
        <v>227</v>
      </c>
      <c r="G71" s="26">
        <v>223750</v>
      </c>
      <c r="H71" s="26">
        <v>223750</v>
      </c>
      <c r="I71" s="8">
        <f t="shared" si="0"/>
        <v>0</v>
      </c>
      <c r="J71" s="9">
        <v>45351</v>
      </c>
      <c r="K71" s="10" t="s">
        <v>11</v>
      </c>
    </row>
    <row r="72" spans="2:11" x14ac:dyDescent="0.3">
      <c r="B72" s="24" t="s">
        <v>101</v>
      </c>
      <c r="C72" s="25">
        <f t="shared" si="6"/>
        <v>45348</v>
      </c>
      <c r="D72" s="24" t="s">
        <v>126</v>
      </c>
      <c r="E72" s="24" t="s">
        <v>163</v>
      </c>
      <c r="F72" s="24" t="s">
        <v>227</v>
      </c>
      <c r="G72" s="26">
        <v>94500</v>
      </c>
      <c r="H72" s="26">
        <v>94500</v>
      </c>
      <c r="I72" s="8">
        <f t="shared" si="0"/>
        <v>0</v>
      </c>
      <c r="J72" s="9">
        <v>45351</v>
      </c>
      <c r="K72" s="10" t="s">
        <v>11</v>
      </c>
    </row>
    <row r="73" spans="2:11" x14ac:dyDescent="0.3">
      <c r="B73" s="24" t="s">
        <v>102</v>
      </c>
      <c r="C73" s="25">
        <f t="shared" si="6"/>
        <v>45348</v>
      </c>
      <c r="D73" s="24" t="s">
        <v>128</v>
      </c>
      <c r="E73" s="24" t="s">
        <v>165</v>
      </c>
      <c r="F73" s="24" t="s">
        <v>227</v>
      </c>
      <c r="G73" s="26">
        <v>43750</v>
      </c>
      <c r="H73" s="26">
        <v>43750</v>
      </c>
      <c r="I73" s="8">
        <f t="shared" si="0"/>
        <v>0</v>
      </c>
      <c r="J73" s="9">
        <v>45351</v>
      </c>
      <c r="K73" s="10" t="s">
        <v>11</v>
      </c>
    </row>
    <row r="74" spans="2:11" x14ac:dyDescent="0.3">
      <c r="B74" s="24" t="s">
        <v>103</v>
      </c>
      <c r="C74" s="25">
        <f t="shared" si="6"/>
        <v>45348</v>
      </c>
      <c r="D74" s="24" t="s">
        <v>129</v>
      </c>
      <c r="E74" s="24" t="s">
        <v>166</v>
      </c>
      <c r="F74" s="24" t="s">
        <v>227</v>
      </c>
      <c r="G74" s="26">
        <v>40000</v>
      </c>
      <c r="H74" s="26">
        <v>40000</v>
      </c>
      <c r="I74" s="8">
        <f t="shared" si="0"/>
        <v>0</v>
      </c>
      <c r="J74" s="9">
        <v>45351</v>
      </c>
      <c r="K74" s="10" t="s">
        <v>11</v>
      </c>
    </row>
    <row r="75" spans="2:11" x14ac:dyDescent="0.3">
      <c r="B75" s="24" t="s">
        <v>104</v>
      </c>
      <c r="C75" s="25">
        <f t="shared" si="6"/>
        <v>45348</v>
      </c>
      <c r="D75" s="24" t="s">
        <v>131</v>
      </c>
      <c r="E75" s="24" t="s">
        <v>168</v>
      </c>
      <c r="F75" s="24" t="s">
        <v>227</v>
      </c>
      <c r="G75" s="26">
        <v>91500</v>
      </c>
      <c r="H75" s="26">
        <v>91500</v>
      </c>
      <c r="I75" s="8">
        <f>+G75-H75</f>
        <v>0</v>
      </c>
      <c r="J75" s="9">
        <v>45351</v>
      </c>
      <c r="K75" s="10" t="s">
        <v>11</v>
      </c>
    </row>
    <row r="76" spans="2:11" x14ac:dyDescent="0.3">
      <c r="B76" s="24" t="s">
        <v>54</v>
      </c>
      <c r="C76" s="25">
        <f t="shared" si="6"/>
        <v>45348</v>
      </c>
      <c r="D76" s="24" t="s">
        <v>133</v>
      </c>
      <c r="E76" s="24" t="s">
        <v>170</v>
      </c>
      <c r="F76" s="24" t="s">
        <v>227</v>
      </c>
      <c r="G76" s="26">
        <v>115000</v>
      </c>
      <c r="H76" s="26">
        <v>115000</v>
      </c>
      <c r="I76" s="8">
        <f>+G76-H76</f>
        <v>0</v>
      </c>
      <c r="J76" s="9">
        <v>45351</v>
      </c>
      <c r="K76" s="10" t="s">
        <v>11</v>
      </c>
    </row>
    <row r="77" spans="2:11" x14ac:dyDescent="0.3">
      <c r="B77" s="24" t="s">
        <v>105</v>
      </c>
      <c r="C77" s="25">
        <f t="shared" si="6"/>
        <v>45348</v>
      </c>
      <c r="D77" s="24" t="s">
        <v>134</v>
      </c>
      <c r="E77" s="24" t="s">
        <v>171</v>
      </c>
      <c r="F77" s="24" t="s">
        <v>227</v>
      </c>
      <c r="G77" s="26">
        <v>40000</v>
      </c>
      <c r="H77" s="26">
        <v>40000</v>
      </c>
      <c r="I77" s="8">
        <f t="shared" si="0"/>
        <v>0</v>
      </c>
      <c r="J77" s="9">
        <v>45351</v>
      </c>
      <c r="K77" s="10" t="s">
        <v>11</v>
      </c>
    </row>
    <row r="78" spans="2:11" x14ac:dyDescent="0.3">
      <c r="B78" s="24" t="s">
        <v>106</v>
      </c>
      <c r="C78" s="25">
        <f t="shared" si="6"/>
        <v>45348</v>
      </c>
      <c r="D78" s="24" t="s">
        <v>123</v>
      </c>
      <c r="E78" s="24" t="s">
        <v>160</v>
      </c>
      <c r="F78" s="24" t="s">
        <v>227</v>
      </c>
      <c r="G78" s="26">
        <v>113750</v>
      </c>
      <c r="H78" s="26">
        <v>113750</v>
      </c>
      <c r="I78" s="8">
        <f t="shared" si="0"/>
        <v>0</v>
      </c>
      <c r="J78" s="9">
        <v>45351</v>
      </c>
      <c r="K78" s="10" t="s">
        <v>11</v>
      </c>
    </row>
    <row r="79" spans="2:11" x14ac:dyDescent="0.3">
      <c r="B79" s="24" t="s">
        <v>107</v>
      </c>
      <c r="C79" s="25">
        <f t="shared" si="6"/>
        <v>45348</v>
      </c>
      <c r="D79" s="24" t="s">
        <v>138</v>
      </c>
      <c r="E79" s="24" t="s">
        <v>175</v>
      </c>
      <c r="F79" s="24" t="s">
        <v>227</v>
      </c>
      <c r="G79" s="26">
        <v>93750</v>
      </c>
      <c r="H79" s="26">
        <v>93750</v>
      </c>
      <c r="I79" s="8">
        <f t="shared" si="0"/>
        <v>0</v>
      </c>
      <c r="J79" s="9">
        <v>45351</v>
      </c>
      <c r="K79" s="10" t="s">
        <v>11</v>
      </c>
    </row>
    <row r="80" spans="2:11" x14ac:dyDescent="0.3">
      <c r="B80" s="24" t="s">
        <v>54</v>
      </c>
      <c r="C80" s="25">
        <f t="shared" si="6"/>
        <v>45348</v>
      </c>
      <c r="D80" s="24" t="s">
        <v>139</v>
      </c>
      <c r="E80" s="24" t="s">
        <v>176</v>
      </c>
      <c r="F80" s="24" t="s">
        <v>227</v>
      </c>
      <c r="G80" s="26">
        <v>95000</v>
      </c>
      <c r="H80" s="26">
        <v>95000</v>
      </c>
      <c r="I80" s="8">
        <f t="shared" si="0"/>
        <v>0</v>
      </c>
      <c r="J80" s="9">
        <v>45351</v>
      </c>
      <c r="K80" s="10" t="s">
        <v>11</v>
      </c>
    </row>
    <row r="81" spans="2:11" x14ac:dyDescent="0.3">
      <c r="B81" s="24" t="s">
        <v>108</v>
      </c>
      <c r="C81" s="25">
        <f t="shared" si="6"/>
        <v>45348</v>
      </c>
      <c r="D81" s="24" t="s">
        <v>127</v>
      </c>
      <c r="E81" s="24" t="s">
        <v>164</v>
      </c>
      <c r="F81" s="24" t="s">
        <v>227</v>
      </c>
      <c r="G81" s="26">
        <v>146500</v>
      </c>
      <c r="H81" s="26">
        <v>146500</v>
      </c>
      <c r="I81" s="8">
        <f t="shared" si="0"/>
        <v>0</v>
      </c>
      <c r="J81" s="9">
        <v>45351</v>
      </c>
      <c r="K81" s="10" t="s">
        <v>11</v>
      </c>
    </row>
    <row r="82" spans="2:11" x14ac:dyDescent="0.3">
      <c r="B82" s="24" t="s">
        <v>109</v>
      </c>
      <c r="C82" s="25">
        <v>45348</v>
      </c>
      <c r="D82" s="24" t="s">
        <v>130</v>
      </c>
      <c r="E82" s="24" t="s">
        <v>167</v>
      </c>
      <c r="F82" s="24" t="s">
        <v>227</v>
      </c>
      <c r="G82" s="26">
        <v>227500</v>
      </c>
      <c r="H82" s="26">
        <v>227500</v>
      </c>
      <c r="I82" s="8">
        <f>+G82-H82</f>
        <v>0</v>
      </c>
      <c r="J82" s="9">
        <v>45351</v>
      </c>
      <c r="K82" s="10" t="s">
        <v>11</v>
      </c>
    </row>
    <row r="83" spans="2:11" x14ac:dyDescent="0.3">
      <c r="B83" s="24" t="s">
        <v>110</v>
      </c>
      <c r="C83" s="25">
        <f>DATE(2024,2,26)</f>
        <v>45348</v>
      </c>
      <c r="D83" s="24" t="s">
        <v>142</v>
      </c>
      <c r="E83" s="24" t="s">
        <v>179</v>
      </c>
      <c r="F83" s="24" t="s">
        <v>227</v>
      </c>
      <c r="G83" s="26">
        <v>43750</v>
      </c>
      <c r="H83" s="26">
        <v>43750</v>
      </c>
      <c r="I83" s="8">
        <f>+G83-H83</f>
        <v>0</v>
      </c>
      <c r="J83" s="9">
        <v>45351</v>
      </c>
      <c r="K83" s="10" t="s">
        <v>11</v>
      </c>
    </row>
    <row r="84" spans="2:11" x14ac:dyDescent="0.3">
      <c r="B84" s="24" t="s">
        <v>111</v>
      </c>
      <c r="C84" s="25">
        <f>DATE(2024,2,26)</f>
        <v>45348</v>
      </c>
      <c r="D84" s="24" t="s">
        <v>18</v>
      </c>
      <c r="E84" s="24" t="s">
        <v>22</v>
      </c>
      <c r="F84" s="24" t="s">
        <v>232</v>
      </c>
      <c r="G84" s="26">
        <v>298223.75</v>
      </c>
      <c r="H84" s="26">
        <v>298223.75</v>
      </c>
      <c r="I84" s="8">
        <f t="shared" si="0"/>
        <v>0</v>
      </c>
      <c r="J84" s="9">
        <v>45351</v>
      </c>
      <c r="K84" s="10" t="s">
        <v>11</v>
      </c>
    </row>
    <row r="85" spans="2:11" x14ac:dyDescent="0.3">
      <c r="B85" s="24" t="s">
        <v>112</v>
      </c>
      <c r="C85" s="25">
        <f>DATE(2024,2,26)</f>
        <v>45348</v>
      </c>
      <c r="D85" s="24" t="s">
        <v>154</v>
      </c>
      <c r="E85" s="24" t="s">
        <v>191</v>
      </c>
      <c r="F85" s="24" t="s">
        <v>233</v>
      </c>
      <c r="G85" s="26">
        <v>116815.35</v>
      </c>
      <c r="H85" s="26">
        <v>116815.35</v>
      </c>
      <c r="I85" s="8">
        <f t="shared" si="0"/>
        <v>0</v>
      </c>
      <c r="J85" s="9">
        <v>45351</v>
      </c>
      <c r="K85" s="10" t="s">
        <v>11</v>
      </c>
    </row>
    <row r="86" spans="2:11" x14ac:dyDescent="0.3">
      <c r="B86" s="24" t="s">
        <v>113</v>
      </c>
      <c r="C86" s="25">
        <f>DATE(2024,2,26)</f>
        <v>45348</v>
      </c>
      <c r="D86" s="24" t="s">
        <v>155</v>
      </c>
      <c r="E86" s="24" t="s">
        <v>192</v>
      </c>
      <c r="F86" s="24" t="s">
        <v>234</v>
      </c>
      <c r="G86" s="26">
        <v>11328</v>
      </c>
      <c r="H86" s="26">
        <v>11328</v>
      </c>
      <c r="I86" s="8">
        <f t="shared" si="0"/>
        <v>0</v>
      </c>
      <c r="J86" s="9">
        <v>45351</v>
      </c>
      <c r="K86" s="10" t="s">
        <v>11</v>
      </c>
    </row>
    <row r="87" spans="2:11" x14ac:dyDescent="0.3">
      <c r="B87" s="24" t="s">
        <v>114</v>
      </c>
      <c r="C87" s="25">
        <f t="shared" ref="C87:C95" si="7">DATE(2024,2,28)</f>
        <v>45350</v>
      </c>
      <c r="D87" s="24" t="s">
        <v>156</v>
      </c>
      <c r="E87" s="24" t="s">
        <v>193</v>
      </c>
      <c r="F87" s="24" t="s">
        <v>218</v>
      </c>
      <c r="G87" s="26">
        <v>186459.84</v>
      </c>
      <c r="H87" s="26">
        <v>186459.84</v>
      </c>
      <c r="I87" s="8">
        <f t="shared" ref="I87:I88" si="8">+G87-H87</f>
        <v>0</v>
      </c>
      <c r="J87" s="9">
        <v>45351</v>
      </c>
      <c r="K87" s="10" t="s">
        <v>11</v>
      </c>
    </row>
    <row r="88" spans="2:11" x14ac:dyDescent="0.3">
      <c r="B88" s="24" t="s">
        <v>115</v>
      </c>
      <c r="C88" s="25">
        <f t="shared" si="7"/>
        <v>45350</v>
      </c>
      <c r="D88" s="24" t="s">
        <v>157</v>
      </c>
      <c r="E88" s="24" t="s">
        <v>194</v>
      </c>
      <c r="F88" s="24" t="s">
        <v>235</v>
      </c>
      <c r="G88" s="26">
        <v>50000</v>
      </c>
      <c r="H88" s="26">
        <v>50000</v>
      </c>
      <c r="I88" s="8">
        <f t="shared" si="8"/>
        <v>0</v>
      </c>
      <c r="J88" s="9">
        <v>45351</v>
      </c>
      <c r="K88" s="10" t="s">
        <v>11</v>
      </c>
    </row>
    <row r="89" spans="2:11" x14ac:dyDescent="0.3">
      <c r="B89" s="24" t="s">
        <v>116</v>
      </c>
      <c r="C89" s="25">
        <f t="shared" si="7"/>
        <v>45350</v>
      </c>
      <c r="D89" s="24" t="s">
        <v>158</v>
      </c>
      <c r="E89" s="24" t="s">
        <v>195</v>
      </c>
      <c r="F89" s="24" t="s">
        <v>236</v>
      </c>
      <c r="G89" s="26">
        <v>45430</v>
      </c>
      <c r="H89" s="26">
        <v>45430</v>
      </c>
      <c r="I89" s="8">
        <f>+G89-H89</f>
        <v>0</v>
      </c>
      <c r="J89" s="9">
        <v>45351</v>
      </c>
      <c r="K89" s="10" t="s">
        <v>11</v>
      </c>
    </row>
    <row r="90" spans="2:11" x14ac:dyDescent="0.3">
      <c r="B90" s="24" t="s">
        <v>117</v>
      </c>
      <c r="C90" s="25">
        <f t="shared" si="7"/>
        <v>45350</v>
      </c>
      <c r="D90" s="24" t="s">
        <v>12</v>
      </c>
      <c r="E90" s="24" t="s">
        <v>13</v>
      </c>
      <c r="F90" s="24" t="s">
        <v>237</v>
      </c>
      <c r="G90" s="26">
        <v>777.6</v>
      </c>
      <c r="H90" s="26">
        <v>777.6</v>
      </c>
      <c r="I90" s="8">
        <f>+G90-H90</f>
        <v>0</v>
      </c>
      <c r="J90" s="9">
        <v>45351</v>
      </c>
      <c r="K90" s="10" t="s">
        <v>11</v>
      </c>
    </row>
    <row r="91" spans="2:11" x14ac:dyDescent="0.3">
      <c r="B91" s="24" t="s">
        <v>118</v>
      </c>
      <c r="C91" s="25">
        <f t="shared" si="7"/>
        <v>45350</v>
      </c>
      <c r="D91" s="24" t="s">
        <v>12</v>
      </c>
      <c r="E91" s="24" t="s">
        <v>13</v>
      </c>
      <c r="F91" s="24" t="s">
        <v>238</v>
      </c>
      <c r="G91" s="26">
        <v>544</v>
      </c>
      <c r="H91" s="26">
        <v>544</v>
      </c>
      <c r="I91" s="8">
        <f t="shared" ref="I91:I95" si="9">+G91-H91</f>
        <v>0</v>
      </c>
      <c r="J91" s="9">
        <v>45351</v>
      </c>
      <c r="K91" s="10" t="s">
        <v>11</v>
      </c>
    </row>
    <row r="92" spans="2:11" x14ac:dyDescent="0.3">
      <c r="B92" s="24" t="s">
        <v>119</v>
      </c>
      <c r="C92" s="25">
        <f t="shared" si="7"/>
        <v>45350</v>
      </c>
      <c r="D92" s="24" t="s">
        <v>12</v>
      </c>
      <c r="E92" s="24" t="s">
        <v>13</v>
      </c>
      <c r="F92" s="24" t="s">
        <v>239</v>
      </c>
      <c r="G92" s="26">
        <v>4236</v>
      </c>
      <c r="H92" s="26">
        <v>4236</v>
      </c>
      <c r="I92" s="8">
        <f t="shared" si="9"/>
        <v>0</v>
      </c>
      <c r="J92" s="9">
        <v>45351</v>
      </c>
      <c r="K92" s="10" t="s">
        <v>11</v>
      </c>
    </row>
    <row r="93" spans="2:11" x14ac:dyDescent="0.3">
      <c r="B93" s="24" t="s">
        <v>120</v>
      </c>
      <c r="C93" s="25">
        <f t="shared" si="7"/>
        <v>45350</v>
      </c>
      <c r="D93" s="24" t="s">
        <v>124</v>
      </c>
      <c r="E93" s="24" t="s">
        <v>161</v>
      </c>
      <c r="F93" s="24" t="s">
        <v>240</v>
      </c>
      <c r="G93" s="26">
        <v>2500</v>
      </c>
      <c r="H93" s="26">
        <v>2500</v>
      </c>
      <c r="I93" s="8">
        <f t="shared" si="9"/>
        <v>0</v>
      </c>
      <c r="J93" s="9">
        <v>45351</v>
      </c>
      <c r="K93" s="10" t="s">
        <v>11</v>
      </c>
    </row>
    <row r="94" spans="2:11" x14ac:dyDescent="0.3">
      <c r="B94" s="24" t="s">
        <v>121</v>
      </c>
      <c r="C94" s="25">
        <f t="shared" si="7"/>
        <v>45350</v>
      </c>
      <c r="D94" s="24" t="s">
        <v>33</v>
      </c>
      <c r="E94" s="24" t="s">
        <v>37</v>
      </c>
      <c r="F94" s="24" t="s">
        <v>241</v>
      </c>
      <c r="G94" s="26">
        <v>67398.490000000005</v>
      </c>
      <c r="H94" s="26">
        <v>67398.490000000005</v>
      </c>
      <c r="I94" s="8">
        <f t="shared" si="9"/>
        <v>0</v>
      </c>
      <c r="J94" s="9">
        <v>45351</v>
      </c>
      <c r="K94" s="10" t="s">
        <v>11</v>
      </c>
    </row>
    <row r="95" spans="2:11" x14ac:dyDescent="0.3">
      <c r="B95" s="24" t="s">
        <v>122</v>
      </c>
      <c r="C95" s="25">
        <f t="shared" si="7"/>
        <v>45350</v>
      </c>
      <c r="D95" s="24" t="s">
        <v>159</v>
      </c>
      <c r="E95" s="24" t="s">
        <v>196</v>
      </c>
      <c r="F95" s="24" t="s">
        <v>242</v>
      </c>
      <c r="G95" s="26">
        <v>147264</v>
      </c>
      <c r="H95" s="26">
        <v>147264</v>
      </c>
      <c r="I95" s="8">
        <f t="shared" si="9"/>
        <v>0</v>
      </c>
      <c r="J95" s="9">
        <v>45351</v>
      </c>
      <c r="K95" s="10" t="s">
        <v>11</v>
      </c>
    </row>
    <row r="96" spans="2:11" x14ac:dyDescent="0.3">
      <c r="B96" s="33"/>
      <c r="C96" s="34"/>
      <c r="D96" s="34"/>
      <c r="E96" s="35"/>
      <c r="F96" s="20"/>
      <c r="G96" s="21">
        <f>SUM(G11:G95)</f>
        <v>7256406.3699999982</v>
      </c>
      <c r="H96" s="21">
        <f>SUM(H11:H95)</f>
        <v>7256406.3699999982</v>
      </c>
      <c r="I96" s="22">
        <f>-H105</f>
        <v>0</v>
      </c>
      <c r="J96" s="23"/>
      <c r="K96" s="23"/>
    </row>
    <row r="97" spans="1:14" x14ac:dyDescent="0.3">
      <c r="B97" s="11"/>
      <c r="C97" s="12"/>
      <c r="D97" s="12"/>
      <c r="E97" s="11"/>
      <c r="F97" s="11"/>
      <c r="G97" s="7"/>
    </row>
    <row r="98" spans="1:14" s="5" customFormat="1" x14ac:dyDescent="0.3">
      <c r="B98" s="13"/>
      <c r="C98" s="14"/>
      <c r="D98" s="14"/>
      <c r="E98" s="15"/>
      <c r="F98" s="16"/>
      <c r="G98" s="7"/>
      <c r="H98" s="1"/>
      <c r="L98" s="1"/>
    </row>
    <row r="99" spans="1:14" s="5" customFormat="1" x14ac:dyDescent="0.3">
      <c r="B99" s="13"/>
      <c r="C99" s="14"/>
      <c r="D99" s="14"/>
      <c r="E99" s="15"/>
      <c r="F99" s="16"/>
      <c r="G99" s="7"/>
      <c r="H99" s="1"/>
      <c r="L99" s="1"/>
    </row>
    <row r="100" spans="1:14" s="5" customFormat="1" x14ac:dyDescent="0.3">
      <c r="B100" s="36" t="s">
        <v>25</v>
      </c>
      <c r="C100" s="36"/>
      <c r="D100" s="36"/>
      <c r="E100" s="36"/>
      <c r="F100" s="28" t="s">
        <v>15</v>
      </c>
      <c r="G100" s="28"/>
      <c r="H100" s="28"/>
      <c r="I100" s="28"/>
      <c r="J100" s="28"/>
      <c r="K100" s="28"/>
      <c r="L100" s="1"/>
    </row>
    <row r="101" spans="1:14" s="5" customFormat="1" x14ac:dyDescent="0.3">
      <c r="B101" s="27" t="s">
        <v>32</v>
      </c>
      <c r="C101" s="27"/>
      <c r="D101" s="27"/>
      <c r="E101" s="27"/>
      <c r="F101" s="29" t="s">
        <v>247</v>
      </c>
      <c r="G101" s="29"/>
      <c r="H101" s="29"/>
      <c r="I101" s="29"/>
      <c r="J101" s="29"/>
      <c r="K101" s="29"/>
      <c r="L101" s="1"/>
    </row>
    <row r="107" spans="1:14" s="5" customFormat="1" x14ac:dyDescent="0.3">
      <c r="A107" s="1"/>
      <c r="B107" s="6"/>
      <c r="E107" s="6"/>
      <c r="F107" s="1"/>
      <c r="G107" s="1"/>
      <c r="H107" s="1"/>
      <c r="L107" s="1"/>
      <c r="M107" s="1"/>
      <c r="N107" s="1"/>
    </row>
    <row r="108" spans="1:14" s="5" customFormat="1" x14ac:dyDescent="0.3">
      <c r="A108" s="1"/>
      <c r="B108" s="6"/>
      <c r="E108" s="6"/>
      <c r="F108" s="1"/>
      <c r="G108" s="1"/>
      <c r="H108" s="1"/>
      <c r="L108" s="1"/>
      <c r="M108" s="1"/>
      <c r="N108" s="1"/>
    </row>
    <row r="109" spans="1:14" s="5" customFormat="1" x14ac:dyDescent="0.3">
      <c r="A109" s="1"/>
      <c r="B109" s="6"/>
      <c r="E109" s="6"/>
      <c r="F109" s="1"/>
      <c r="G109" s="1"/>
      <c r="H109" s="1"/>
      <c r="L109" s="1"/>
      <c r="M109" s="1"/>
      <c r="N109" s="1"/>
    </row>
    <row r="110" spans="1:14" s="5" customFormat="1" x14ac:dyDescent="0.3">
      <c r="A110" s="1"/>
      <c r="B110" s="6"/>
      <c r="E110" s="6"/>
      <c r="F110" s="1"/>
      <c r="G110" s="1"/>
      <c r="H110" s="1"/>
      <c r="L110" s="1"/>
      <c r="M110" s="1"/>
      <c r="N110" s="1"/>
    </row>
    <row r="111" spans="1:14" s="5" customFormat="1" x14ac:dyDescent="0.3">
      <c r="A111" s="1"/>
      <c r="B111" s="6"/>
      <c r="E111" s="6"/>
      <c r="F111" s="1"/>
      <c r="G111" s="1"/>
      <c r="H111" s="1"/>
      <c r="L111" s="1"/>
      <c r="M111" s="1"/>
      <c r="N111" s="1"/>
    </row>
    <row r="112" spans="1:14" s="5" customFormat="1" x14ac:dyDescent="0.3">
      <c r="A112" s="1"/>
      <c r="B112" s="6"/>
      <c r="E112" s="6"/>
      <c r="F112" s="1"/>
      <c r="G112" s="1"/>
      <c r="H112" s="1"/>
      <c r="L112" s="1"/>
      <c r="M112" s="1"/>
      <c r="N112" s="1"/>
    </row>
    <row r="113" spans="1:14" s="5" customFormat="1" x14ac:dyDescent="0.3">
      <c r="A113" s="1"/>
      <c r="B113" s="6"/>
      <c r="E113" s="6"/>
      <c r="F113" s="1"/>
      <c r="G113" s="1"/>
      <c r="H113" s="1"/>
      <c r="L113" s="1"/>
      <c r="M113" s="1"/>
      <c r="N113" s="1"/>
    </row>
    <row r="114" spans="1:14" s="5" customFormat="1" x14ac:dyDescent="0.3">
      <c r="A114" s="1"/>
      <c r="B114" s="6"/>
      <c r="E114" s="6"/>
      <c r="F114" s="1"/>
      <c r="G114" s="1"/>
      <c r="H114" s="1"/>
      <c r="L114" s="1"/>
      <c r="M114" s="1"/>
      <c r="N114" s="1"/>
    </row>
    <row r="115" spans="1:14" s="5" customFormat="1" x14ac:dyDescent="0.3">
      <c r="A115" s="1"/>
      <c r="B115" s="6"/>
      <c r="E115" s="6"/>
      <c r="F115" s="1"/>
      <c r="G115" s="1"/>
      <c r="H115" s="1"/>
      <c r="L115" s="1"/>
      <c r="M115" s="1"/>
      <c r="N115" s="1"/>
    </row>
    <row r="116" spans="1:14" s="5" customFormat="1" x14ac:dyDescent="0.3">
      <c r="A116" s="1"/>
      <c r="B116" s="6"/>
      <c r="E116" s="6"/>
      <c r="F116" s="1"/>
      <c r="G116" s="1"/>
      <c r="H116" s="1"/>
      <c r="L116" s="1"/>
      <c r="M116" s="1"/>
      <c r="N116" s="1"/>
    </row>
    <row r="117" spans="1:14" s="5" customFormat="1" x14ac:dyDescent="0.3">
      <c r="A117" s="1"/>
      <c r="B117" s="6"/>
      <c r="E117" s="6"/>
      <c r="F117" s="1"/>
      <c r="G117" s="1"/>
      <c r="H117" s="1"/>
      <c r="L117" s="1"/>
      <c r="M117" s="1"/>
      <c r="N117" s="1"/>
    </row>
    <row r="118" spans="1:14" s="5" customFormat="1" x14ac:dyDescent="0.3">
      <c r="A118" s="1"/>
      <c r="B118" s="6"/>
      <c r="E118" s="6"/>
      <c r="F118" s="1"/>
      <c r="G118" s="1"/>
      <c r="H118" s="1"/>
      <c r="L118" s="1"/>
      <c r="M118" s="1"/>
      <c r="N118" s="1"/>
    </row>
    <row r="119" spans="1:14" s="5" customFormat="1" x14ac:dyDescent="0.3">
      <c r="A119" s="1"/>
      <c r="B119" s="6"/>
      <c r="E119" s="6"/>
      <c r="F119" s="1"/>
      <c r="G119" s="1"/>
      <c r="H119" s="1"/>
      <c r="L119" s="1"/>
      <c r="M119" s="1"/>
      <c r="N119" s="1"/>
    </row>
    <row r="120" spans="1:14" s="5" customFormat="1" x14ac:dyDescent="0.3">
      <c r="A120" s="1"/>
      <c r="B120" s="6"/>
      <c r="E120" s="6"/>
      <c r="F120" s="1"/>
      <c r="G120" s="1"/>
      <c r="H120" s="1"/>
      <c r="L120" s="1"/>
      <c r="M120" s="1"/>
      <c r="N120" s="1"/>
    </row>
    <row r="121" spans="1:14" s="5" customFormat="1" x14ac:dyDescent="0.3">
      <c r="A121" s="1"/>
      <c r="B121" s="6"/>
      <c r="E121" s="6"/>
      <c r="F121" s="1"/>
      <c r="G121" s="1"/>
      <c r="H121" s="1"/>
      <c r="L121" s="1"/>
      <c r="M121" s="1"/>
      <c r="N121" s="1"/>
    </row>
    <row r="122" spans="1:14" s="5" customFormat="1" x14ac:dyDescent="0.3">
      <c r="A122" s="1"/>
      <c r="B122" s="6"/>
      <c r="E122" s="6"/>
      <c r="F122" s="1"/>
      <c r="G122" s="1"/>
      <c r="H122" s="1"/>
      <c r="L122" s="1"/>
      <c r="M122" s="1"/>
      <c r="N122" s="1"/>
    </row>
    <row r="123" spans="1:14" s="5" customFormat="1" x14ac:dyDescent="0.3">
      <c r="A123" s="1"/>
      <c r="B123" s="6"/>
      <c r="E123" s="6"/>
      <c r="F123" s="1"/>
      <c r="G123" s="1"/>
      <c r="H123" s="1"/>
      <c r="L123" s="1"/>
      <c r="M123" s="1"/>
      <c r="N123" s="1"/>
    </row>
    <row r="124" spans="1:14" s="5" customFormat="1" x14ac:dyDescent="0.3">
      <c r="A124" s="1"/>
      <c r="B124" s="6"/>
      <c r="E124" s="6"/>
      <c r="F124" s="1"/>
      <c r="G124" s="1"/>
      <c r="H124" s="1"/>
      <c r="L124" s="1"/>
      <c r="M124" s="1"/>
      <c r="N124" s="1"/>
    </row>
    <row r="125" spans="1:14" s="5" customFormat="1" x14ac:dyDescent="0.3">
      <c r="A125" s="1"/>
      <c r="B125" s="6"/>
      <c r="E125" s="6"/>
      <c r="F125" s="1"/>
      <c r="G125" s="1"/>
      <c r="H125" s="1"/>
      <c r="L125" s="1"/>
      <c r="M125" s="1"/>
      <c r="N125" s="1"/>
    </row>
    <row r="126" spans="1:14" s="5" customFormat="1" x14ac:dyDescent="0.3">
      <c r="A126" s="1"/>
      <c r="B126" s="6"/>
      <c r="E126" s="6"/>
      <c r="F126" s="1"/>
      <c r="G126" s="1"/>
      <c r="H126" s="1"/>
      <c r="L126" s="1"/>
      <c r="M126" s="1"/>
      <c r="N126" s="1"/>
    </row>
    <row r="127" spans="1:14" s="5" customFormat="1" x14ac:dyDescent="0.3">
      <c r="A127" s="1"/>
      <c r="B127" s="6"/>
      <c r="E127" s="6"/>
      <c r="F127" s="1"/>
      <c r="G127" s="1"/>
      <c r="H127" s="1"/>
      <c r="L127" s="1"/>
      <c r="M127" s="1"/>
      <c r="N127" s="1"/>
    </row>
    <row r="128" spans="1:14" s="5" customFormat="1" x14ac:dyDescent="0.3">
      <c r="A128" s="1"/>
      <c r="B128" s="6"/>
      <c r="E128" s="6"/>
      <c r="F128" s="1"/>
      <c r="G128" s="1"/>
      <c r="H128" s="1"/>
      <c r="L128" s="1"/>
      <c r="M128" s="1"/>
      <c r="N128" s="1"/>
    </row>
    <row r="129" spans="1:14" s="5" customFormat="1" x14ac:dyDescent="0.3">
      <c r="A129" s="1"/>
      <c r="B129" s="6"/>
      <c r="E129" s="6"/>
      <c r="F129" s="1"/>
      <c r="G129" s="1"/>
      <c r="H129" s="1"/>
      <c r="L129" s="1"/>
      <c r="M129" s="1"/>
      <c r="N129" s="1"/>
    </row>
    <row r="130" spans="1:14" s="5" customFormat="1" x14ac:dyDescent="0.3">
      <c r="A130" s="1"/>
      <c r="B130" s="6"/>
      <c r="E130" s="6"/>
      <c r="F130" s="1"/>
      <c r="G130" s="1"/>
      <c r="H130" s="1"/>
      <c r="L130" s="1"/>
      <c r="M130" s="1"/>
      <c r="N130" s="1"/>
    </row>
    <row r="131" spans="1:14" s="5" customFormat="1" x14ac:dyDescent="0.3">
      <c r="A131" s="1"/>
      <c r="B131" s="6"/>
      <c r="E131" s="6"/>
      <c r="F131" s="1"/>
      <c r="G131" s="1"/>
      <c r="H131" s="1"/>
      <c r="L131" s="1"/>
      <c r="M131" s="1"/>
      <c r="N131" s="1"/>
    </row>
    <row r="132" spans="1:14" s="5" customFormat="1" x14ac:dyDescent="0.3">
      <c r="A132" s="1"/>
      <c r="B132" s="6"/>
      <c r="E132" s="6"/>
      <c r="F132" s="1"/>
      <c r="G132" s="1"/>
      <c r="H132" s="1"/>
      <c r="L132" s="1"/>
      <c r="M132" s="1"/>
      <c r="N132" s="1"/>
    </row>
    <row r="133" spans="1:14" s="5" customFormat="1" x14ac:dyDescent="0.3">
      <c r="A133" s="1"/>
      <c r="B133" s="6"/>
      <c r="E133" s="6"/>
      <c r="F133" s="1"/>
      <c r="G133" s="1"/>
      <c r="H133" s="1"/>
      <c r="L133" s="1"/>
      <c r="M133" s="1"/>
      <c r="N133" s="1"/>
    </row>
    <row r="134" spans="1:14" s="5" customFormat="1" x14ac:dyDescent="0.3">
      <c r="A134" s="1"/>
      <c r="B134" s="6"/>
      <c r="E134" s="6"/>
      <c r="F134" s="1"/>
      <c r="G134" s="1"/>
      <c r="H134" s="1"/>
      <c r="L134" s="1"/>
      <c r="M134" s="1"/>
      <c r="N134" s="1"/>
    </row>
    <row r="135" spans="1:14" s="5" customFormat="1" x14ac:dyDescent="0.3">
      <c r="A135" s="1"/>
      <c r="B135" s="6"/>
      <c r="E135" s="6"/>
      <c r="F135" s="1"/>
      <c r="G135" s="1"/>
      <c r="H135" s="1"/>
      <c r="L135" s="1"/>
      <c r="M135" s="1"/>
      <c r="N135" s="1"/>
    </row>
    <row r="136" spans="1:14" s="5" customFormat="1" x14ac:dyDescent="0.3">
      <c r="A136" s="1"/>
      <c r="B136" s="6"/>
      <c r="E136" s="6"/>
      <c r="F136" s="1"/>
      <c r="G136" s="1"/>
      <c r="H136" s="1"/>
      <c r="L136" s="1"/>
      <c r="M136" s="1"/>
      <c r="N136" s="1"/>
    </row>
    <row r="137" spans="1:14" s="5" customFormat="1" x14ac:dyDescent="0.3">
      <c r="A137" s="1"/>
      <c r="B137" s="6"/>
      <c r="E137" s="6"/>
      <c r="F137" s="1"/>
      <c r="G137" s="1"/>
      <c r="H137" s="1"/>
      <c r="L137" s="1"/>
      <c r="M137" s="1"/>
      <c r="N137" s="1"/>
    </row>
    <row r="138" spans="1:14" s="5" customFormat="1" x14ac:dyDescent="0.3">
      <c r="A138" s="1"/>
      <c r="B138" s="6"/>
      <c r="E138" s="6"/>
      <c r="F138" s="1"/>
      <c r="G138" s="1"/>
      <c r="H138" s="1"/>
      <c r="L138" s="1"/>
      <c r="M138" s="1"/>
      <c r="N138" s="1"/>
    </row>
  </sheetData>
  <sortState xmlns:xlrd2="http://schemas.microsoft.com/office/spreadsheetml/2017/richdata2" ref="B12:K121">
    <sortCondition ref="C12:C121"/>
  </sortState>
  <mergeCells count="8">
    <mergeCell ref="B101:E101"/>
    <mergeCell ref="F100:K100"/>
    <mergeCell ref="F101:K101"/>
    <mergeCell ref="B7:K7"/>
    <mergeCell ref="B8:K8"/>
    <mergeCell ref="B9:K9"/>
    <mergeCell ref="B96:E96"/>
    <mergeCell ref="B100:E100"/>
  </mergeCells>
  <pageMargins left="0.56000000000000005" right="0" top="0.74803149606299213" bottom="0.43307086614173229" header="0.31496062992125984" footer="0.23622047244094491"/>
  <pageSetup scale="73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8" ma:contentTypeDescription="Create a new document." ma:contentTypeScope="" ma:versionID="f69b1b7ff834e308a9307b541f7b2ea5">
  <xsd:schema xmlns:xsd="http://www.w3.org/2001/XMLSchema" xmlns:xs="http://www.w3.org/2001/XMLSchema" xmlns:p="http://schemas.microsoft.com/office/2006/metadata/properties" xmlns:ns2="da0356f3-83b3-42db-a4ea-d0e11b8bbdec" targetNamespace="http://schemas.microsoft.com/office/2006/metadata/properties" ma:root="true" ma:fieldsID="d641521beddfaca4521ae4130977a846" ns2:_="">
    <xsd:import namespace="da0356f3-83b3-42db-a4ea-d0e11b8bbd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0C10A-F890-4192-BDE6-CB8FB85C1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5BAC7C-8BC9-49CD-9873-B64C52DF73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87D288-A034-480A-92EB-52FCB5E2CB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2024-03-12T19:22:24Z</cp:lastPrinted>
  <dcterms:created xsi:type="dcterms:W3CDTF">2023-05-10T12:41:08Z</dcterms:created>
  <dcterms:modified xsi:type="dcterms:W3CDTF">2024-03-12T19:44:30Z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