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Diciembre 2024/"/>
    </mc:Choice>
  </mc:AlternateContent>
  <xr:revisionPtr revIDLastSave="0" documentId="8_{C37C367B-9350-4D82-9334-91E1DC7CE4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CIEMBRE 2024" sheetId="1" r:id="rId1"/>
  </sheets>
  <definedNames>
    <definedName name="_xlnm._FilterDatabase" localSheetId="0" hidden="1">'DICIEMBRE 2024'!$A$10:$N$10</definedName>
    <definedName name="_xlnm.Print_Area" localSheetId="0">'DICIEMBRE 2024'!$B$1:$K$165</definedName>
    <definedName name="_xlnm.Print_Titles" localSheetId="0">'DICIEMBRE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102" i="1" l="1"/>
  <c r="I160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H160" i="1" l="1"/>
  <c r="G160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<sst xmlns="http://schemas.openxmlformats.org/spreadsheetml/2006/main" count="760" uniqueCount="438">
  <si>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</si>
  <si>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</si>
  <si>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</si>
  <si>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</si>
  <si>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</si>
  <si>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</si>
  <si>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</si>
  <si>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</si>
  <si>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</si>
  <si>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</si>
  <si>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</si>
  <si>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</si>
  <si>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</si>
  <si>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</si>
  <si>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</si>
  <si>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</si>
  <si>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</si>
  <si>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</si>
  <si>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</si>
  <si>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</si>
  <si>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</si>
  <si>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</si>
  <si>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</si>
  <si>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</si>
  <si>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131252451</t>
  </si>
  <si>
    <t>URBANVOLT SOLUTION SRL</t>
  </si>
  <si>
    <t>RNC/CED.</t>
  </si>
  <si>
    <t>430019501</t>
  </si>
  <si>
    <t>OFICINA GUB DE TEC DE LA INF Y COM</t>
  </si>
  <si>
    <t>430096326</t>
  </si>
  <si>
    <t>04800495279</t>
  </si>
  <si>
    <t>131399096</t>
  </si>
  <si>
    <t>FENATRAZONAS</t>
  </si>
  <si>
    <t>YGNACIO HERNANDEZ HICIANO</t>
  </si>
  <si>
    <t>SERLINE INVESTMENTS,SRL</t>
  </si>
  <si>
    <t>132075366</t>
  </si>
  <si>
    <t>101157216</t>
  </si>
  <si>
    <t>EXPERT CLEANER SQE,SRL</t>
  </si>
  <si>
    <t>APARTA HOTEL PLAZA NACO,SRL</t>
  </si>
  <si>
    <t>132260813</t>
  </si>
  <si>
    <t>SRI DOMINICANA,SRL</t>
  </si>
  <si>
    <t>101821256</t>
  </si>
  <si>
    <t>101069912</t>
  </si>
  <si>
    <t>132918983</t>
  </si>
  <si>
    <t>EDENORTE DOMINICANA, S.A</t>
  </si>
  <si>
    <t>MAPFRE BHD COMPAÑIA DE SEGUROS,S.A</t>
  </si>
  <si>
    <t>INKCORP DOMINICANA,SRL</t>
  </si>
  <si>
    <t>DOMPAD MEDIASTRATEGY SRL</t>
  </si>
  <si>
    <t>131155091</t>
  </si>
  <si>
    <t>04701007827</t>
  </si>
  <si>
    <t>00105227714</t>
  </si>
  <si>
    <t>131388264</t>
  </si>
  <si>
    <t>101014334</t>
  </si>
  <si>
    <t>PA CATERING, SRL</t>
  </si>
  <si>
    <t>FRANKLIN FRANCISCO MILIAN CAPELLAN</t>
  </si>
  <si>
    <t>CARMEN ENICIA CHEVALIER CARABALLO</t>
  </si>
  <si>
    <t>INVERSIONES SIURANA,SRL</t>
  </si>
  <si>
    <t>SERVICIO DE CATERING</t>
  </si>
  <si>
    <t>Encargado Departamento de Contabilidad</t>
  </si>
  <si>
    <t>B1500000283</t>
  </si>
  <si>
    <t>402002364</t>
  </si>
  <si>
    <t>401037272</t>
  </si>
  <si>
    <t>130157482</t>
  </si>
  <si>
    <t>131848087</t>
  </si>
  <si>
    <t>124026954</t>
  </si>
  <si>
    <t>101019921</t>
  </si>
  <si>
    <t>AYUNTAMIENTO MUNICIPIO DE SANTIAGO</t>
  </si>
  <si>
    <t>CAASD</t>
  </si>
  <si>
    <t>EXCEL CONSULTING,SRL</t>
  </si>
  <si>
    <t>GRUPO RETMOX, SRL</t>
  </si>
  <si>
    <t>EDITORA LISTIN DIARIO,C.POR A.</t>
  </si>
  <si>
    <t>METRO TECNOLOGIA,SRL</t>
  </si>
  <si>
    <t>CENTRO CUESTA NACIONAL,SAS</t>
  </si>
  <si>
    <t>B1500000014</t>
  </si>
  <si>
    <t>B1500000176</t>
  </si>
  <si>
    <t>00101682698</t>
  </si>
  <si>
    <t>00101855021</t>
  </si>
  <si>
    <t>131547036</t>
  </si>
  <si>
    <t>00200492171</t>
  </si>
  <si>
    <t>401007452</t>
  </si>
  <si>
    <t>130395209</t>
  </si>
  <si>
    <t>131385712</t>
  </si>
  <si>
    <t>131225187</t>
  </si>
  <si>
    <t>101781841</t>
  </si>
  <si>
    <t>131246532</t>
  </si>
  <si>
    <t>40234592380</t>
  </si>
  <si>
    <t>401507862</t>
  </si>
  <si>
    <t>01000115442</t>
  </si>
  <si>
    <t>131161162</t>
  </si>
  <si>
    <t>130892972</t>
  </si>
  <si>
    <t>DULCE MARGARITA SOTO FERNANDEZ</t>
  </si>
  <si>
    <t>FABIO REYES GARCIA</t>
  </si>
  <si>
    <t>TURISTRANS TRANSPORTE Y SERVICIOS,SRL</t>
  </si>
  <si>
    <t>VIOLETA LUNA</t>
  </si>
  <si>
    <t>INAPA</t>
  </si>
  <si>
    <t>TRASERMUL  C POR A</t>
  </si>
  <si>
    <t>FORTUOUS CONSULTING GROUP,SRL</t>
  </si>
  <si>
    <t>VEARA MEDIA, SRL</t>
  </si>
  <si>
    <t>LAVANDERIA ROYAL,SRL</t>
  </si>
  <si>
    <t>SERVICIOS MARGARITA CABRERA SRL</t>
  </si>
  <si>
    <t>REDNELL JOAN LEYBA LEYBA</t>
  </si>
  <si>
    <t>INSTITUTO NACIONAL DE ADM.PUBLICA</t>
  </si>
  <si>
    <t>YNERSA ALTAGRACIA ESCAÑO JIMENEZ</t>
  </si>
  <si>
    <t>GRUPO TIMOTEO,SRL</t>
  </si>
  <si>
    <t>AH EDITORA OFFSET,SRL</t>
  </si>
  <si>
    <t>SERVICIOS JURIDICOS</t>
  </si>
  <si>
    <t>COMPRA COMESTIBLES PARA CNSS</t>
  </si>
  <si>
    <t>SERVICIO PUBLICIDAD,NOV/2024</t>
  </si>
  <si>
    <t>E450000000547</t>
  </si>
  <si>
    <t>E450000000012</t>
  </si>
  <si>
    <t>B1500000133</t>
  </si>
  <si>
    <t>B1500000134</t>
  </si>
  <si>
    <t>B1500000135</t>
  </si>
  <si>
    <t>B1500000010</t>
  </si>
  <si>
    <t>B1500001226</t>
  </si>
  <si>
    <t>B1500000780</t>
  </si>
  <si>
    <t>E450000005797</t>
  </si>
  <si>
    <t>E450000006709</t>
  </si>
  <si>
    <t>E450000006720</t>
  </si>
  <si>
    <t>E450000006730</t>
  </si>
  <si>
    <t>E450000005235</t>
  </si>
  <si>
    <t>B1500000347</t>
  </si>
  <si>
    <t>B1500000081</t>
  </si>
  <si>
    <t>B1500000214</t>
  </si>
  <si>
    <t>B1500000263</t>
  </si>
  <si>
    <t>B1500000153</t>
  </si>
  <si>
    <t>B1500000346</t>
  </si>
  <si>
    <t>B1500000094</t>
  </si>
  <si>
    <t>B1500000414</t>
  </si>
  <si>
    <t>B1500000215</t>
  </si>
  <si>
    <t>B1500000091</t>
  </si>
  <si>
    <t>B1500000422</t>
  </si>
  <si>
    <t>B1500000089</t>
  </si>
  <si>
    <t>B1500000166</t>
  </si>
  <si>
    <t>B1500000167</t>
  </si>
  <si>
    <t>B1500000293</t>
  </si>
  <si>
    <t>B1500000158</t>
  </si>
  <si>
    <t>B1500571197</t>
  </si>
  <si>
    <t>B1500571198</t>
  </si>
  <si>
    <t>B1500571199</t>
  </si>
  <si>
    <t>B1500571200</t>
  </si>
  <si>
    <t>B1500571201</t>
  </si>
  <si>
    <t>B1500000150</t>
  </si>
  <si>
    <t>E450000000293</t>
  </si>
  <si>
    <t>E450000000294</t>
  </si>
  <si>
    <t>E450000000295</t>
  </si>
  <si>
    <t>E450000000300</t>
  </si>
  <si>
    <t>B1500000003</t>
  </si>
  <si>
    <t>B1500000074</t>
  </si>
  <si>
    <t>B1500006958</t>
  </si>
  <si>
    <t>B1500190150</t>
  </si>
  <si>
    <t>B1500001174</t>
  </si>
  <si>
    <t>B1500000079</t>
  </si>
  <si>
    <t>B1500000375</t>
  </si>
  <si>
    <t>E450000000061</t>
  </si>
  <si>
    <t>B1500000855</t>
  </si>
  <si>
    <t>B1500000378</t>
  </si>
  <si>
    <t>B1500000009</t>
  </si>
  <si>
    <t>B1500000642</t>
  </si>
  <si>
    <t>B1500000643</t>
  </si>
  <si>
    <t>B1500000252</t>
  </si>
  <si>
    <t>B1500000773</t>
  </si>
  <si>
    <t>B1500000110</t>
  </si>
  <si>
    <t>B1500002992</t>
  </si>
  <si>
    <t>B1500000647</t>
  </si>
  <si>
    <t>B1500000034</t>
  </si>
  <si>
    <t>B1500000198</t>
  </si>
  <si>
    <t>B1500002176</t>
  </si>
  <si>
    <t>B1500000184</t>
  </si>
  <si>
    <t>B1500000319</t>
  </si>
  <si>
    <t>B1500000321</t>
  </si>
  <si>
    <t>B1500058794</t>
  </si>
  <si>
    <t>B1500059008</t>
  </si>
  <si>
    <t>B1500035688</t>
  </si>
  <si>
    <t>B1500000168</t>
  </si>
  <si>
    <t>B1500000169</t>
  </si>
  <si>
    <t>B1500000082</t>
  </si>
  <si>
    <t>B1500000137</t>
  </si>
  <si>
    <t>E450000000319</t>
  </si>
  <si>
    <t>B1500000296</t>
  </si>
  <si>
    <t>B1500000416</t>
  </si>
  <si>
    <t>B1500000420</t>
  </si>
  <si>
    <t>B1500000747</t>
  </si>
  <si>
    <t>B1500000350</t>
  </si>
  <si>
    <t>B1500000853</t>
  </si>
  <si>
    <t>B1500000751</t>
  </si>
  <si>
    <t>B1500000267</t>
  </si>
  <si>
    <t>B1500000351</t>
  </si>
  <si>
    <t>B1500000095</t>
  </si>
  <si>
    <t>B1500000092</t>
  </si>
  <si>
    <t>B1500153964</t>
  </si>
  <si>
    <t>B1500153994</t>
  </si>
  <si>
    <t>B1500000426</t>
  </si>
  <si>
    <t>B1500205587</t>
  </si>
  <si>
    <t>B1500003124</t>
  </si>
  <si>
    <t>B1500000159</t>
  </si>
  <si>
    <t>B1500000216</t>
  </si>
  <si>
    <t>B1500000177</t>
  </si>
  <si>
    <t>B1500001177</t>
  </si>
  <si>
    <t>B1500000020</t>
  </si>
  <si>
    <t>B1500000234</t>
  </si>
  <si>
    <t>B1500000533</t>
  </si>
  <si>
    <t>B1500000157</t>
  </si>
  <si>
    <t>B1500001151</t>
  </si>
  <si>
    <t>B1500001150</t>
  </si>
  <si>
    <t>B1500001152</t>
  </si>
  <si>
    <t>B1500001149</t>
  </si>
  <si>
    <t>B1500000004</t>
  </si>
  <si>
    <t>B1500000035</t>
  </si>
  <si>
    <t>B1500000099</t>
  </si>
  <si>
    <t>B1500001512</t>
  </si>
  <si>
    <t>B1500000652</t>
  </si>
  <si>
    <t>E450000000013</t>
  </si>
  <si>
    <t>B1500477990</t>
  </si>
  <si>
    <t>B1500000220</t>
  </si>
  <si>
    <t>E450000001012</t>
  </si>
  <si>
    <t>E450000006741</t>
  </si>
  <si>
    <t>E450000007454</t>
  </si>
  <si>
    <t>E450000007465</t>
  </si>
  <si>
    <t>B1500002105</t>
  </si>
  <si>
    <t>B1500000478</t>
  </si>
  <si>
    <t>B1500000983</t>
  </si>
  <si>
    <t>B1500000200</t>
  </si>
  <si>
    <t>B1500000138</t>
  </si>
  <si>
    <t>B1500000151</t>
  </si>
  <si>
    <t>B1500000152</t>
  </si>
  <si>
    <t>E450000000333</t>
  </si>
  <si>
    <t>B1500000090</t>
  </si>
  <si>
    <t>B1500000154</t>
  </si>
  <si>
    <t>E450000000702</t>
  </si>
  <si>
    <t>B1500000282</t>
  </si>
  <si>
    <t>B1500000524</t>
  </si>
  <si>
    <t>B1500000120</t>
  </si>
  <si>
    <t>B1500000139</t>
  </si>
  <si>
    <t>B1500000165</t>
  </si>
  <si>
    <t>B1500000125</t>
  </si>
  <si>
    <t>B1500000126</t>
  </si>
  <si>
    <t>B1500002331</t>
  </si>
  <si>
    <t>B1500000615</t>
  </si>
  <si>
    <t>E450000000016</t>
  </si>
  <si>
    <t>B1500003448</t>
  </si>
  <si>
    <t>B1500000359</t>
  </si>
  <si>
    <t>401516454</t>
  </si>
  <si>
    <t>101755407</t>
  </si>
  <si>
    <t>00108260622</t>
  </si>
  <si>
    <t>00108260621</t>
  </si>
  <si>
    <t>132697472</t>
  </si>
  <si>
    <t>101503939</t>
  </si>
  <si>
    <t>02700022417</t>
  </si>
  <si>
    <t>05600605306</t>
  </si>
  <si>
    <t>00110504909</t>
  </si>
  <si>
    <t>01000067890</t>
  </si>
  <si>
    <t>01200077103</t>
  </si>
  <si>
    <t>00101142743</t>
  </si>
  <si>
    <t>01800092007</t>
  </si>
  <si>
    <t>04700000724</t>
  </si>
  <si>
    <t>00105716955</t>
  </si>
  <si>
    <t>00101920924</t>
  </si>
  <si>
    <t>03100325053</t>
  </si>
  <si>
    <t>00100029503</t>
  </si>
  <si>
    <t>03100663073</t>
  </si>
  <si>
    <t>132472802</t>
  </si>
  <si>
    <t>130592659</t>
  </si>
  <si>
    <t>430059234</t>
  </si>
  <si>
    <t>131974791</t>
  </si>
  <si>
    <t>430322751</t>
  </si>
  <si>
    <t>101766532</t>
  </si>
  <si>
    <t>04700024807</t>
  </si>
  <si>
    <t>101563745</t>
  </si>
  <si>
    <t>101872952</t>
  </si>
  <si>
    <t>101863706</t>
  </si>
  <si>
    <t>03102267295</t>
  </si>
  <si>
    <t>430128317</t>
  </si>
  <si>
    <t>131675263</t>
  </si>
  <si>
    <t>416000089</t>
  </si>
  <si>
    <t>133048711</t>
  </si>
  <si>
    <t>131517072</t>
  </si>
  <si>
    <t>131157319</t>
  </si>
  <si>
    <t>00111408175</t>
  </si>
  <si>
    <t>130789932</t>
  </si>
  <si>
    <t>132338421</t>
  </si>
  <si>
    <t>131810782</t>
  </si>
  <si>
    <t>130324719</t>
  </si>
  <si>
    <t>131967205</t>
  </si>
  <si>
    <t>101689341</t>
  </si>
  <si>
    <t>130777845</t>
  </si>
  <si>
    <t>131209922</t>
  </si>
  <si>
    <t>SEGURO NACIONAL DE SALUD</t>
  </si>
  <si>
    <t>NARDO DURAN &amp; ASOCIADOS,SRL</t>
  </si>
  <si>
    <t>ADALGIZA OLIVIER RAVELO</t>
  </si>
  <si>
    <t>BOOMERANG FIESTA</t>
  </si>
  <si>
    <t>AGUA PLANETA AZUL,S.A</t>
  </si>
  <si>
    <t>ANGEL MATEO GIL</t>
  </si>
  <si>
    <t>JOSE J. FERNANDEZ DELGADO</t>
  </si>
  <si>
    <t>MAXIMA MENDEZ CASTILLO</t>
  </si>
  <si>
    <t>RAQUEL M. BARRANCO VENTURA</t>
  </si>
  <si>
    <t>RITA ELENA OGANDO SANTOS</t>
  </si>
  <si>
    <t>JOSE PAUL RODRIGUEZ MANCEBO</t>
  </si>
  <si>
    <t>LUZ CELESTE PEREZ LABOURT</t>
  </si>
  <si>
    <t>MARCEL ALEXIS JOSE BACO ERO</t>
  </si>
  <si>
    <t>YOCASTA FERNANDEZ JAVIER</t>
  </si>
  <si>
    <t>YRIS ESTELA ALMANZAR BETANCES</t>
  </si>
  <si>
    <t>ALEJANDRA DEL CARMEN ANIDO HERRERA</t>
  </si>
  <si>
    <t>BRUNO EMIGDIO CALDERON TRONCOSO</t>
  </si>
  <si>
    <t>CARMEN ROSA PERALTA</t>
  </si>
  <si>
    <t>SERVICIO CONEXIONES SC,SRL</t>
  </si>
  <si>
    <t>Cros Publicidad</t>
  </si>
  <si>
    <t>IDESIP</t>
  </si>
  <si>
    <t>REPUESTOS MAROCA,SRL</t>
  </si>
  <si>
    <t>WORLD COMPLIANCE ASSOCIATION WCA CAPITULO REPUBLICA DOMINICANA</t>
  </si>
  <si>
    <t>CADENA DE NOTICIAS-TELEVISION</t>
  </si>
  <si>
    <t>GL PROMOCIONES SRL</t>
  </si>
  <si>
    <t>RAFAELINA M. CONCEPCION LANTIGUA</t>
  </si>
  <si>
    <t>AAA Sistemas Electrónicos de Seguridad, SRL.</t>
  </si>
  <si>
    <t>JOAQUIN ROMERO COMERCIAL,S.R.L</t>
  </si>
  <si>
    <t>JARDIN ILUSIONES, SRL</t>
  </si>
  <si>
    <t>RAYSA ALTAGRACIA FRANCO MIRANDA</t>
  </si>
  <si>
    <t>INSTITUTO DOMINICANO PARA LA CALIDAD</t>
  </si>
  <si>
    <t>TOPO SUPPORT,SRL</t>
  </si>
  <si>
    <t>AYUNTAMIENTO MUNICIPAL DE AZUA</t>
  </si>
  <si>
    <t>ANYSH COMERCIAL,SRL</t>
  </si>
  <si>
    <t>VILORIO ENTERPRISES,SRL</t>
  </si>
  <si>
    <t>BANDERAS GLOBAL HC,SRL</t>
  </si>
  <si>
    <t>CYNTHIA ESTHER SALAZAR GARCIA</t>
  </si>
  <si>
    <t>EKIPAR KM,SRL</t>
  </si>
  <si>
    <t>NLR PROYECTOS ARQUITECTONICOS</t>
  </si>
  <si>
    <t>BOX TO GO,SRL</t>
  </si>
  <si>
    <t>BRAPINSA,SRL</t>
  </si>
  <si>
    <t>CASA PALMERA EVENTOS Y PRODUCCIONES,SRL</t>
  </si>
  <si>
    <t>Multigrabado S.R.L</t>
  </si>
  <si>
    <t>SOLVEX DOMINICANA,SRL</t>
  </si>
  <si>
    <t>MONTERO MORA MULTISERVICIOS &amp; CARPA ORIENTAL SRL</t>
  </si>
  <si>
    <t>SFS COMPLEMENT. DIC/2024</t>
  </si>
  <si>
    <t>ADQ. TARJETA CONTROL ACCESO</t>
  </si>
  <si>
    <t>EVAL. DICTAMEN Y MOV. OCT-24</t>
  </si>
  <si>
    <t>EVAL. DICTAMEN Y MOV. JUN-24</t>
  </si>
  <si>
    <t>ASIT CDT/SIPEN SEPT Y OCT 24</t>
  </si>
  <si>
    <t>ACTIVIDAD DE INTEGRACION INST.</t>
  </si>
  <si>
    <t>SERVICIO DE LAVANDERIA</t>
  </si>
  <si>
    <t>SERVICIO TRANSP.ACTIVIDAD CNSS</t>
  </si>
  <si>
    <t>COMORA AGUA,05/11/2024</t>
  </si>
  <si>
    <t>COMORA AGUA,11/11/2024</t>
  </si>
  <si>
    <t>COMORA AGUA,18/11/2024</t>
  </si>
  <si>
    <t>COMORA AGUA,25/11/2024</t>
  </si>
  <si>
    <t>COMPRA  AGUA,27/11/2024</t>
  </si>
  <si>
    <t>ASIST. CTD-SRL OCT 2024</t>
  </si>
  <si>
    <t>AREA COMUNES,04/10 -04/11/2024</t>
  </si>
  <si>
    <t>OFIC. CNSS,04/10 - 04/11/2024</t>
  </si>
  <si>
    <t>OFIC.PISO 11.,19/10-18/11/2024</t>
  </si>
  <si>
    <t>CMN-0,04/10 -04/11/2024</t>
  </si>
  <si>
    <t>CMR-1, 07/10 -06/11/2024</t>
  </si>
  <si>
    <t>ALQ.ESTACIONAM. P/EMPL.DIC/24</t>
  </si>
  <si>
    <t>SERVICIO DE CATERING ACT.CNSS</t>
  </si>
  <si>
    <t>PIEZAS P/ASCENSORES TORRE SS</t>
  </si>
  <si>
    <t>LOCAL OFICINA PISO 11,DIC/2024</t>
  </si>
  <si>
    <t>RECOGIDA BASURA CMR-II,DIC/24</t>
  </si>
  <si>
    <t>ADQ. DE UTILES DE COCINAS</t>
  </si>
  <si>
    <t>IMPRESION Y ENCUARDENACION</t>
  </si>
  <si>
    <t>ALQ. LOCAL CMN-0,DIC/2024</t>
  </si>
  <si>
    <t>EVALUACIONES NEUROPSICOLOGICAS</t>
  </si>
  <si>
    <t>SEGURO DE VIDA EMPL.DIC/2024</t>
  </si>
  <si>
    <t>ADQ.DE MICROFONOS</t>
  </si>
  <si>
    <t>SERVICO INTERNET,DIC/2024</t>
  </si>
  <si>
    <t>PUBLICIDAD NOVIEMBRE 2024</t>
  </si>
  <si>
    <t>PUBLICIDAD DICIEMBRE 2024</t>
  </si>
  <si>
    <t>MANT.  TOYOTA HILUX BLANCA</t>
  </si>
  <si>
    <t>MANT. TOYOTA RUNNER AZUL</t>
  </si>
  <si>
    <t>ALQ. LOCAL ALMACEN,NOV/2024</t>
  </si>
  <si>
    <t>PUBLICIDAD MES DIC/.2024</t>
  </si>
  <si>
    <t>PERIODO DE ALM.  DIC 2024</t>
  </si>
  <si>
    <t>SERVICIO DE CAPACITACION</t>
  </si>
  <si>
    <t>SERV. FUMIGACION NOV. 2024</t>
  </si>
  <si>
    <t>MANT. ELEVADORES,NOV/24</t>
  </si>
  <si>
    <t>PUBLICIDAD, NOV. 2024</t>
  </si>
  <si>
    <t>SERVICIO DE IMPRESION</t>
  </si>
  <si>
    <t>MANT. IMPRESORAS CNSS</t>
  </si>
  <si>
    <t>EVAL.DCICTAMEN Y MOVIL.,NOV/24</t>
  </si>
  <si>
    <t>RECOGIDA BASURA ALMAC,DIC/24</t>
  </si>
  <si>
    <t>RECOG.BASURA TORRE SS,DIC/24</t>
  </si>
  <si>
    <t>AGUA Y ALCANT.CMR-II,1/11-3/12</t>
  </si>
  <si>
    <t>ASISTENCIA CTD/SRL,NOV/2024</t>
  </si>
  <si>
    <t>TARJETA DE PROXIMIDAD</t>
  </si>
  <si>
    <t>REPARACION VEHICULO CNSS</t>
  </si>
  <si>
    <t>EVAL. DICTAMEN Y MOV. NOV-24</t>
  </si>
  <si>
    <t>CURSO GESION DEL TALENTO HUMAN</t>
  </si>
  <si>
    <t>REPARACION AIRE ACONDICONADO</t>
  </si>
  <si>
    <t>AGUA DE POZO TORRE SS.,DIC/24</t>
  </si>
  <si>
    <t>AGUA Y ALCANT.TORRE SS.,DIC/24</t>
  </si>
  <si>
    <t>ADQ. FLORES DE PASCUAS</t>
  </si>
  <si>
    <t>CENTRO DE MESA CON FLORES</t>
  </si>
  <si>
    <t>ASISTENCIA CTD/SRL-JUNIO 2024</t>
  </si>
  <si>
    <t>COMPRA T-SHIRT P/ACTIVIDAD</t>
  </si>
  <si>
    <t>ALQ. LOCAL CMR-I,DIC/2024</t>
  </si>
  <si>
    <t>ALQ.LOCAL CMR-II,OCT-DIC/2024</t>
  </si>
  <si>
    <t>CALIBRACION BALANZA Y ESTIGNOM</t>
  </si>
  <si>
    <t>ALQ. LOCALALMACEN,DIC/2024</t>
  </si>
  <si>
    <t>SERVICIO DESLINDE INMUEBLE</t>
  </si>
  <si>
    <t>RECOGIDA BASURA CMR-1,OCT/24</t>
  </si>
  <si>
    <t>RECOGIDA BASURA CMR-1,NOV/24</t>
  </si>
  <si>
    <t>RECOGIDA BASURA CMR-1,SEP/24</t>
  </si>
  <si>
    <t>RECOGIDA BASURA CMR-1,DIC/24</t>
  </si>
  <si>
    <t>ARRENDAM. EQUIPO AUDIVISUAL</t>
  </si>
  <si>
    <t>MANT. ELEV. DIC. 2024</t>
  </si>
  <si>
    <t>SERV. AUDITORIA INTERNA S G I</t>
  </si>
  <si>
    <t>ALMUERZO EMPL.NOV/2024</t>
  </si>
  <si>
    <t>SERV. FUMIGACION, DIC/2024</t>
  </si>
  <si>
    <t>MOVIMIENTO CONTRL ACCESO</t>
  </si>
  <si>
    <t>SERVICIO CMRII 05/11 AL 05/12</t>
  </si>
  <si>
    <t>SERV. JARDINERIA DIC. 2024</t>
  </si>
  <si>
    <t>CONSUMO DE AGUA NOV. 2024</t>
  </si>
  <si>
    <t>COMPRA DE AGUA,02/12/2024</t>
  </si>
  <si>
    <t>COMPRA DE AGUA,09/12/2024</t>
  </si>
  <si>
    <t>COMPRA DE AGUA,16/05/2024</t>
  </si>
  <si>
    <t>COMPRA BANDERAS</t>
  </si>
  <si>
    <t>PUBLICIDAD NOV. Y DIC. 2024</t>
  </si>
  <si>
    <t>PUBLICIDAD MES DIC. 2024</t>
  </si>
  <si>
    <t>ASIT CDT/SIPEN NOV. 24</t>
  </si>
  <si>
    <t>SERV. PUB.JULIO</t>
  </si>
  <si>
    <t>SERVICIO DE CAERING</t>
  </si>
  <si>
    <t>MANTENIMIENTO DE EQUIPO</t>
  </si>
  <si>
    <t>SERV. DISENO  INTER.7MO.PISO</t>
  </si>
  <si>
    <t>APORTES DEL CNSS ENERO 2025</t>
  </si>
  <si>
    <t>SERV. PUBLICIDAD,NOV/2024</t>
  </si>
  <si>
    <t>SERV.PUBLICIDAD,DIC/2024</t>
  </si>
  <si>
    <t>IMPRES. EJEMPLEARES LEY 87-01</t>
  </si>
  <si>
    <t>ADQ. DE BOTONES CNSS</t>
  </si>
  <si>
    <t>ALQ. SONIDO ACTIVIDAD DEL CNSS</t>
  </si>
  <si>
    <t>PUBLICIDAD DIC. 2024</t>
  </si>
  <si>
    <t>ADQ. LIBRETA EJECUTIVAS</t>
  </si>
  <si>
    <t>ADQ. PARAGUAS</t>
  </si>
  <si>
    <t>PLACAS DE RECONOCIMIENTOS</t>
  </si>
  <si>
    <t>LICENCIA DE INFORMATICA</t>
  </si>
  <si>
    <t>COLOCACION DE PUBLICIDAD</t>
  </si>
  <si>
    <t>SERVICIO DE MANT. Y REPARACION</t>
  </si>
  <si>
    <t>ESPACIO QUE OCUPA GOB DIC. 24</t>
  </si>
  <si>
    <t>ALQUILER SILLAS PLEGABLES</t>
  </si>
  <si>
    <t>Informe mensual de Pagos a suplidores al 31 de Diciembre 2024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</si>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</sst>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202"/>
  <sheetViews>
    <sheetView showGridLines="0" tabSelected="1" view="pageBreakPreview" zoomScaleNormal="112" zoomScaleSheetLayoutView="100" workbookViewId="0">
      <selection activeCell="F165" sqref="B1:K165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2.109375" style="4" customWidth="1"/>
    <col min="4" max="4" width="12.109375" style="4" bestFit="1" customWidth="1"/>
    <col min="5" max="5" width="51.6640625" style="5" customWidth="1"/>
    <col min="6" max="6" width="36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0" t="s">
        <v>0</v>
      </c>
      <c r="C7" s="30"/>
      <c r="D7" s="30"/>
      <c r="E7" s="30"/>
      <c r="F7" s="30"/>
      <c r="G7" s="30"/>
      <c r="H7" s="30"/>
      <c r="I7" s="30"/>
      <c r="J7" s="30"/>
      <c r="K7" s="30"/>
      <c r="L7" s="2"/>
    </row>
    <row r="8" spans="2:12" x14ac:dyDescent="0.3">
      <c r="B8" s="31" t="s">
        <v>436</v>
      </c>
      <c r="C8" s="31"/>
      <c r="D8" s="31"/>
      <c r="E8" s="31"/>
      <c r="F8" s="31"/>
      <c r="G8" s="31"/>
      <c r="H8" s="31"/>
      <c r="I8" s="31"/>
      <c r="J8" s="31"/>
      <c r="K8" s="31"/>
    </row>
    <row r="9" spans="2:12" x14ac:dyDescent="0.3">
      <c r="B9" s="32" t="s">
        <v>1</v>
      </c>
      <c r="C9" s="32"/>
      <c r="D9" s="32"/>
      <c r="E9" s="32"/>
      <c r="F9" s="32"/>
      <c r="G9" s="32"/>
      <c r="H9" s="32"/>
      <c r="I9" s="32"/>
      <c r="J9" s="32"/>
      <c r="K9" s="32"/>
    </row>
    <row r="10" spans="2:12" s="3" customFormat="1" ht="28.8" x14ac:dyDescent="0.3">
      <c r="B10" s="13" t="s">
        <v>2</v>
      </c>
      <c r="C10" s="14" t="s">
        <v>3</v>
      </c>
      <c r="D10" s="14" t="s">
        <v>26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0" t="s">
        <v>108</v>
      </c>
      <c r="C11" s="25">
        <f>DATE(2024,12,2)</f>
        <v>45628</v>
      </c>
      <c r="D11" s="20" t="s">
        <v>242</v>
      </c>
      <c r="E11" s="20" t="s">
        <v>287</v>
      </c>
      <c r="F11" s="20" t="s">
        <v>332</v>
      </c>
      <c r="G11" s="21">
        <v>380933.2</v>
      </c>
      <c r="H11" s="21">
        <v>380933.2</v>
      </c>
      <c r="I11" s="22">
        <f>+G11-H11</f>
        <v>0</v>
      </c>
      <c r="J11" s="23">
        <v>45657</v>
      </c>
      <c r="K11" s="24" t="s">
        <v>11</v>
      </c>
    </row>
    <row r="12" spans="2:12" x14ac:dyDescent="0.3">
      <c r="B12" s="20" t="s">
        <v>109</v>
      </c>
      <c r="C12" s="25">
        <f>DATE(2024,12,2)</f>
        <v>45628</v>
      </c>
      <c r="D12" s="20" t="s">
        <v>243</v>
      </c>
      <c r="E12" s="20" t="s">
        <v>288</v>
      </c>
      <c r="F12" s="20" t="s">
        <v>333</v>
      </c>
      <c r="G12" s="21">
        <v>7788</v>
      </c>
      <c r="H12" s="21">
        <v>7788</v>
      </c>
      <c r="I12" s="22">
        <f>+G12-H12</f>
        <v>0</v>
      </c>
      <c r="J12" s="23">
        <v>45657</v>
      </c>
      <c r="K12" s="24" t="s">
        <v>11</v>
      </c>
    </row>
    <row r="13" spans="2:12" x14ac:dyDescent="0.3">
      <c r="B13" s="20" t="s">
        <v>110</v>
      </c>
      <c r="C13" s="25">
        <f t="shared" ref="C13:C42" si="0">DATE(2024,12,4)</f>
        <v>45630</v>
      </c>
      <c r="D13" s="20" t="s">
        <v>244</v>
      </c>
      <c r="E13" s="20" t="s">
        <v>289</v>
      </c>
      <c r="F13" s="20" t="s">
        <v>334</v>
      </c>
      <c r="G13" s="21">
        <v>103125</v>
      </c>
      <c r="H13" s="21">
        <v>103125</v>
      </c>
      <c r="I13" s="22">
        <f t="shared" ref="I13:I102" si="1">+G13-H13</f>
        <v>0</v>
      </c>
      <c r="J13" s="23">
        <v>45657</v>
      </c>
      <c r="K13" s="24" t="s">
        <v>11</v>
      </c>
    </row>
    <row r="14" spans="2:12" x14ac:dyDescent="0.3">
      <c r="B14" s="20" t="s">
        <v>111</v>
      </c>
      <c r="C14" s="25">
        <f t="shared" si="0"/>
        <v>45630</v>
      </c>
      <c r="D14" s="20" t="s">
        <v>245</v>
      </c>
      <c r="E14" s="20" t="s">
        <v>289</v>
      </c>
      <c r="F14" s="20" t="s">
        <v>335</v>
      </c>
      <c r="G14" s="21">
        <v>22500</v>
      </c>
      <c r="H14" s="21">
        <v>22500</v>
      </c>
      <c r="I14" s="22">
        <f t="shared" si="1"/>
        <v>0</v>
      </c>
      <c r="J14" s="23">
        <v>45657</v>
      </c>
      <c r="K14" s="24" t="s">
        <v>11</v>
      </c>
    </row>
    <row r="15" spans="2:12" x14ac:dyDescent="0.3">
      <c r="B15" s="20" t="s">
        <v>112</v>
      </c>
      <c r="C15" s="25">
        <f t="shared" si="0"/>
        <v>45630</v>
      </c>
      <c r="D15" s="20" t="s">
        <v>245</v>
      </c>
      <c r="E15" s="20" t="s">
        <v>289</v>
      </c>
      <c r="F15" s="20" t="s">
        <v>336</v>
      </c>
      <c r="G15" s="21">
        <v>30000</v>
      </c>
      <c r="H15" s="21">
        <v>30000</v>
      </c>
      <c r="I15" s="22">
        <f t="shared" si="1"/>
        <v>0</v>
      </c>
      <c r="J15" s="23">
        <v>45657</v>
      </c>
      <c r="K15" s="24" t="s">
        <v>11</v>
      </c>
    </row>
    <row r="16" spans="2:12" x14ac:dyDescent="0.3">
      <c r="B16" s="20" t="s">
        <v>113</v>
      </c>
      <c r="C16" s="25">
        <f t="shared" si="0"/>
        <v>45630</v>
      </c>
      <c r="D16" s="20" t="s">
        <v>246</v>
      </c>
      <c r="E16" s="20" t="s">
        <v>290</v>
      </c>
      <c r="F16" s="20" t="s">
        <v>337</v>
      </c>
      <c r="G16" s="21">
        <v>118000</v>
      </c>
      <c r="H16" s="21">
        <v>118000</v>
      </c>
      <c r="I16" s="22">
        <f t="shared" si="1"/>
        <v>0</v>
      </c>
      <c r="J16" s="23">
        <v>45657</v>
      </c>
      <c r="K16" s="24" t="s">
        <v>11</v>
      </c>
    </row>
    <row r="17" spans="2:11" x14ac:dyDescent="0.3">
      <c r="B17" s="20" t="s">
        <v>114</v>
      </c>
      <c r="C17" s="25">
        <f t="shared" si="0"/>
        <v>45630</v>
      </c>
      <c r="D17" s="20" t="s">
        <v>83</v>
      </c>
      <c r="E17" s="20" t="s">
        <v>98</v>
      </c>
      <c r="F17" s="20" t="s">
        <v>338</v>
      </c>
      <c r="G17" s="21">
        <v>3540</v>
      </c>
      <c r="H17" s="21">
        <v>3540</v>
      </c>
      <c r="I17" s="22">
        <f t="shared" si="1"/>
        <v>0</v>
      </c>
      <c r="J17" s="23">
        <v>45657</v>
      </c>
      <c r="K17" s="24" t="s">
        <v>11</v>
      </c>
    </row>
    <row r="18" spans="2:11" x14ac:dyDescent="0.3">
      <c r="B18" s="20" t="s">
        <v>115</v>
      </c>
      <c r="C18" s="25">
        <f t="shared" si="0"/>
        <v>45630</v>
      </c>
      <c r="D18" s="20" t="s">
        <v>77</v>
      </c>
      <c r="E18" s="20" t="s">
        <v>92</v>
      </c>
      <c r="F18" s="20" t="s">
        <v>339</v>
      </c>
      <c r="G18" s="21">
        <v>12000</v>
      </c>
      <c r="H18" s="21">
        <v>12000</v>
      </c>
      <c r="I18" s="22">
        <f t="shared" si="1"/>
        <v>0</v>
      </c>
      <c r="J18" s="23">
        <v>45657</v>
      </c>
      <c r="K18" s="24" t="s">
        <v>11</v>
      </c>
    </row>
    <row r="19" spans="2:11" x14ac:dyDescent="0.3">
      <c r="B19" s="20" t="s">
        <v>116</v>
      </c>
      <c r="C19" s="25">
        <f t="shared" si="0"/>
        <v>45630</v>
      </c>
      <c r="D19" s="20" t="s">
        <v>247</v>
      </c>
      <c r="E19" s="20" t="s">
        <v>291</v>
      </c>
      <c r="F19" s="20" t="s">
        <v>340</v>
      </c>
      <c r="G19" s="21">
        <v>2940</v>
      </c>
      <c r="H19" s="21">
        <v>2940</v>
      </c>
      <c r="I19" s="22">
        <f t="shared" si="1"/>
        <v>0</v>
      </c>
      <c r="J19" s="23">
        <v>45657</v>
      </c>
      <c r="K19" s="24" t="s">
        <v>11</v>
      </c>
    </row>
    <row r="20" spans="2:11" x14ac:dyDescent="0.3">
      <c r="B20" s="20" t="s">
        <v>117</v>
      </c>
      <c r="C20" s="25">
        <f t="shared" si="0"/>
        <v>45630</v>
      </c>
      <c r="D20" s="20" t="s">
        <v>247</v>
      </c>
      <c r="E20" s="20" t="s">
        <v>291</v>
      </c>
      <c r="F20" s="20" t="s">
        <v>341</v>
      </c>
      <c r="G20" s="21">
        <v>1980</v>
      </c>
      <c r="H20" s="21">
        <v>1980</v>
      </c>
      <c r="I20" s="22">
        <f t="shared" si="1"/>
        <v>0</v>
      </c>
      <c r="J20" s="23">
        <v>45657</v>
      </c>
      <c r="K20" s="24" t="s">
        <v>11</v>
      </c>
    </row>
    <row r="21" spans="2:11" x14ac:dyDescent="0.3">
      <c r="B21" s="20" t="s">
        <v>118</v>
      </c>
      <c r="C21" s="25">
        <f t="shared" si="0"/>
        <v>45630</v>
      </c>
      <c r="D21" s="20" t="s">
        <v>247</v>
      </c>
      <c r="E21" s="20" t="s">
        <v>291</v>
      </c>
      <c r="F21" s="20" t="s">
        <v>342</v>
      </c>
      <c r="G21" s="21">
        <v>2820</v>
      </c>
      <c r="H21" s="21">
        <v>2820</v>
      </c>
      <c r="I21" s="22">
        <f t="shared" si="1"/>
        <v>0</v>
      </c>
      <c r="J21" s="23">
        <v>45657</v>
      </c>
      <c r="K21" s="24" t="s">
        <v>11</v>
      </c>
    </row>
    <row r="22" spans="2:11" x14ac:dyDescent="0.3">
      <c r="B22" s="20" t="s">
        <v>119</v>
      </c>
      <c r="C22" s="25">
        <f t="shared" si="0"/>
        <v>45630</v>
      </c>
      <c r="D22" s="20" t="s">
        <v>247</v>
      </c>
      <c r="E22" s="20" t="s">
        <v>291</v>
      </c>
      <c r="F22" s="20" t="s">
        <v>343</v>
      </c>
      <c r="G22" s="21">
        <v>2940</v>
      </c>
      <c r="H22" s="21">
        <v>2940</v>
      </c>
      <c r="I22" s="22">
        <f t="shared" si="1"/>
        <v>0</v>
      </c>
      <c r="J22" s="23">
        <v>45657</v>
      </c>
      <c r="K22" s="24" t="s">
        <v>11</v>
      </c>
    </row>
    <row r="23" spans="2:11" x14ac:dyDescent="0.3">
      <c r="B23" s="20" t="s">
        <v>120</v>
      </c>
      <c r="C23" s="25">
        <f t="shared" si="0"/>
        <v>45630</v>
      </c>
      <c r="D23" s="20" t="s">
        <v>247</v>
      </c>
      <c r="E23" s="20" t="s">
        <v>291</v>
      </c>
      <c r="F23" s="20" t="s">
        <v>344</v>
      </c>
      <c r="G23" s="21">
        <v>8100</v>
      </c>
      <c r="H23" s="21">
        <v>8100</v>
      </c>
      <c r="I23" s="22">
        <f t="shared" si="1"/>
        <v>0</v>
      </c>
      <c r="J23" s="23">
        <v>45657</v>
      </c>
      <c r="K23" s="24" t="s">
        <v>11</v>
      </c>
    </row>
    <row r="24" spans="2:11" x14ac:dyDescent="0.3">
      <c r="B24" s="20" t="s">
        <v>121</v>
      </c>
      <c r="C24" s="25">
        <f t="shared" si="0"/>
        <v>45630</v>
      </c>
      <c r="D24" s="20" t="s">
        <v>248</v>
      </c>
      <c r="E24" s="20" t="s">
        <v>292</v>
      </c>
      <c r="F24" s="20" t="s">
        <v>334</v>
      </c>
      <c r="G24" s="21">
        <v>123500</v>
      </c>
      <c r="H24" s="21">
        <v>123500</v>
      </c>
      <c r="I24" s="22">
        <f t="shared" si="1"/>
        <v>0</v>
      </c>
      <c r="J24" s="23">
        <v>45657</v>
      </c>
      <c r="K24" s="24" t="s">
        <v>11</v>
      </c>
    </row>
    <row r="25" spans="2:11" x14ac:dyDescent="0.3">
      <c r="B25" s="20" t="s">
        <v>122</v>
      </c>
      <c r="C25" s="25">
        <f t="shared" si="0"/>
        <v>45630</v>
      </c>
      <c r="D25" s="20" t="s">
        <v>75</v>
      </c>
      <c r="E25" s="20" t="s">
        <v>90</v>
      </c>
      <c r="F25" s="20" t="s">
        <v>334</v>
      </c>
      <c r="G25" s="21">
        <v>206250</v>
      </c>
      <c r="H25" s="21">
        <v>206250</v>
      </c>
      <c r="I25" s="22">
        <f t="shared" si="1"/>
        <v>0</v>
      </c>
      <c r="J25" s="23">
        <v>45657</v>
      </c>
      <c r="K25" s="24" t="s">
        <v>11</v>
      </c>
    </row>
    <row r="26" spans="2:11" x14ac:dyDescent="0.3">
      <c r="B26" s="20" t="s">
        <v>123</v>
      </c>
      <c r="C26" s="25">
        <f t="shared" si="0"/>
        <v>45630</v>
      </c>
      <c r="D26" s="20" t="s">
        <v>76</v>
      </c>
      <c r="E26" s="20" t="s">
        <v>91</v>
      </c>
      <c r="F26" s="20" t="s">
        <v>334</v>
      </c>
      <c r="G26" s="21">
        <v>206250</v>
      </c>
      <c r="H26" s="21">
        <v>206250</v>
      </c>
      <c r="I26" s="22">
        <f t="shared" si="1"/>
        <v>0</v>
      </c>
      <c r="J26" s="23">
        <v>45657</v>
      </c>
      <c r="K26" s="24" t="s">
        <v>11</v>
      </c>
    </row>
    <row r="27" spans="2:11" x14ac:dyDescent="0.3">
      <c r="B27" s="20" t="s">
        <v>124</v>
      </c>
      <c r="C27" s="25">
        <f t="shared" si="0"/>
        <v>45630</v>
      </c>
      <c r="D27" s="20" t="s">
        <v>249</v>
      </c>
      <c r="E27" s="20" t="s">
        <v>293</v>
      </c>
      <c r="F27" s="20" t="s">
        <v>334</v>
      </c>
      <c r="G27" s="21">
        <v>321500</v>
      </c>
      <c r="H27" s="21">
        <v>321500</v>
      </c>
      <c r="I27" s="22">
        <f t="shared" si="1"/>
        <v>0</v>
      </c>
      <c r="J27" s="23">
        <v>45657</v>
      </c>
      <c r="K27" s="24" t="s">
        <v>11</v>
      </c>
    </row>
    <row r="28" spans="2:11" x14ac:dyDescent="0.3">
      <c r="B28" s="20" t="s">
        <v>125</v>
      </c>
      <c r="C28" s="25">
        <f t="shared" si="0"/>
        <v>45630</v>
      </c>
      <c r="D28" s="20" t="s">
        <v>250</v>
      </c>
      <c r="E28" s="20" t="s">
        <v>294</v>
      </c>
      <c r="F28" s="20" t="s">
        <v>334</v>
      </c>
      <c r="G28" s="21">
        <v>103125</v>
      </c>
      <c r="H28" s="21">
        <v>103125</v>
      </c>
      <c r="I28" s="22">
        <f t="shared" si="1"/>
        <v>0</v>
      </c>
      <c r="J28" s="23">
        <v>45657</v>
      </c>
      <c r="K28" s="24" t="s">
        <v>11</v>
      </c>
    </row>
    <row r="29" spans="2:11" x14ac:dyDescent="0.3">
      <c r="B29" s="20" t="s">
        <v>126</v>
      </c>
      <c r="C29" s="25">
        <f t="shared" si="0"/>
        <v>45630</v>
      </c>
      <c r="D29" s="20" t="s">
        <v>251</v>
      </c>
      <c r="E29" s="20" t="s">
        <v>295</v>
      </c>
      <c r="F29" s="20" t="s">
        <v>334</v>
      </c>
      <c r="G29" s="21">
        <v>183250</v>
      </c>
      <c r="H29" s="21">
        <v>183250</v>
      </c>
      <c r="I29" s="22">
        <f t="shared" si="1"/>
        <v>0</v>
      </c>
      <c r="J29" s="23">
        <v>45657</v>
      </c>
      <c r="K29" s="24" t="s">
        <v>11</v>
      </c>
    </row>
    <row r="30" spans="2:11" x14ac:dyDescent="0.3">
      <c r="B30" s="20" t="s">
        <v>127</v>
      </c>
      <c r="C30" s="25">
        <f t="shared" si="0"/>
        <v>45630</v>
      </c>
      <c r="D30" s="20" t="s">
        <v>252</v>
      </c>
      <c r="E30" s="20" t="s">
        <v>296</v>
      </c>
      <c r="F30" s="20" t="s">
        <v>334</v>
      </c>
      <c r="G30" s="21">
        <v>62000</v>
      </c>
      <c r="H30" s="21">
        <v>62000</v>
      </c>
      <c r="I30" s="22">
        <f t="shared" si="1"/>
        <v>0</v>
      </c>
      <c r="J30" s="23">
        <v>45657</v>
      </c>
      <c r="K30" s="24" t="s">
        <v>11</v>
      </c>
    </row>
    <row r="31" spans="2:11" x14ac:dyDescent="0.3">
      <c r="B31" s="20" t="s">
        <v>123</v>
      </c>
      <c r="C31" s="25">
        <f t="shared" si="0"/>
        <v>45630</v>
      </c>
      <c r="D31" s="20" t="s">
        <v>78</v>
      </c>
      <c r="E31" s="20" t="s">
        <v>93</v>
      </c>
      <c r="F31" s="20" t="s">
        <v>334</v>
      </c>
      <c r="G31" s="21">
        <v>166250</v>
      </c>
      <c r="H31" s="21">
        <v>166250</v>
      </c>
      <c r="I31" s="22">
        <f t="shared" si="1"/>
        <v>0</v>
      </c>
      <c r="J31" s="23">
        <v>45657</v>
      </c>
      <c r="K31" s="24" t="s">
        <v>11</v>
      </c>
    </row>
    <row r="32" spans="2:11" x14ac:dyDescent="0.3">
      <c r="B32" s="20" t="s">
        <v>128</v>
      </c>
      <c r="C32" s="25">
        <f t="shared" si="0"/>
        <v>45630</v>
      </c>
      <c r="D32" s="20" t="s">
        <v>253</v>
      </c>
      <c r="E32" s="20" t="s">
        <v>297</v>
      </c>
      <c r="F32" s="20" t="s">
        <v>334</v>
      </c>
      <c r="G32" s="21">
        <v>56250</v>
      </c>
      <c r="H32" s="21">
        <v>56250</v>
      </c>
      <c r="I32" s="22">
        <f t="shared" si="1"/>
        <v>0</v>
      </c>
      <c r="J32" s="23">
        <v>45657</v>
      </c>
      <c r="K32" s="24" t="s">
        <v>11</v>
      </c>
    </row>
    <row r="33" spans="2:11" x14ac:dyDescent="0.3">
      <c r="B33" s="20" t="s">
        <v>129</v>
      </c>
      <c r="C33" s="25">
        <f t="shared" si="0"/>
        <v>45630</v>
      </c>
      <c r="D33" s="20" t="s">
        <v>254</v>
      </c>
      <c r="E33" s="20" t="s">
        <v>298</v>
      </c>
      <c r="F33" s="20" t="s">
        <v>334</v>
      </c>
      <c r="G33" s="21">
        <v>75000</v>
      </c>
      <c r="H33" s="21">
        <v>75000</v>
      </c>
      <c r="I33" s="22">
        <f t="shared" si="1"/>
        <v>0</v>
      </c>
      <c r="J33" s="23">
        <v>45657</v>
      </c>
      <c r="K33" s="24" t="s">
        <v>11</v>
      </c>
    </row>
    <row r="34" spans="2:11" x14ac:dyDescent="0.3">
      <c r="B34" s="20" t="s">
        <v>74</v>
      </c>
      <c r="C34" s="25">
        <f t="shared" si="0"/>
        <v>45630</v>
      </c>
      <c r="D34" s="20" t="s">
        <v>255</v>
      </c>
      <c r="E34" s="20" t="s">
        <v>299</v>
      </c>
      <c r="F34" s="20" t="s">
        <v>334</v>
      </c>
      <c r="G34" s="21">
        <v>425000</v>
      </c>
      <c r="H34" s="21">
        <v>425000</v>
      </c>
      <c r="I34" s="22">
        <f t="shared" si="1"/>
        <v>0</v>
      </c>
      <c r="J34" s="23">
        <v>45657</v>
      </c>
      <c r="K34" s="24" t="s">
        <v>11</v>
      </c>
    </row>
    <row r="35" spans="2:11" x14ac:dyDescent="0.3">
      <c r="B35" s="20" t="s">
        <v>130</v>
      </c>
      <c r="C35" s="25">
        <f t="shared" si="0"/>
        <v>45630</v>
      </c>
      <c r="D35" s="20" t="s">
        <v>256</v>
      </c>
      <c r="E35" s="20" t="s">
        <v>300</v>
      </c>
      <c r="F35" s="20" t="s">
        <v>334</v>
      </c>
      <c r="G35" s="21">
        <v>200000</v>
      </c>
      <c r="H35" s="21">
        <v>200000</v>
      </c>
      <c r="I35" s="22">
        <f t="shared" si="1"/>
        <v>0</v>
      </c>
      <c r="J35" s="23">
        <v>45657</v>
      </c>
      <c r="K35" s="24" t="s">
        <v>11</v>
      </c>
    </row>
    <row r="36" spans="2:11" x14ac:dyDescent="0.3">
      <c r="B36" s="20" t="s">
        <v>131</v>
      </c>
      <c r="C36" s="25">
        <f t="shared" si="0"/>
        <v>45630</v>
      </c>
      <c r="D36" s="20" t="s">
        <v>257</v>
      </c>
      <c r="E36" s="20" t="s">
        <v>301</v>
      </c>
      <c r="F36" s="20" t="s">
        <v>334</v>
      </c>
      <c r="G36" s="21">
        <v>72500</v>
      </c>
      <c r="H36" s="21">
        <v>72500</v>
      </c>
      <c r="I36" s="22">
        <f t="shared" si="1"/>
        <v>0</v>
      </c>
      <c r="J36" s="23">
        <v>45657</v>
      </c>
      <c r="K36" s="24" t="s">
        <v>11</v>
      </c>
    </row>
    <row r="37" spans="2:11" x14ac:dyDescent="0.3">
      <c r="B37" s="20" t="s">
        <v>132</v>
      </c>
      <c r="C37" s="25">
        <f t="shared" si="0"/>
        <v>45630</v>
      </c>
      <c r="D37" s="20" t="s">
        <v>258</v>
      </c>
      <c r="E37" s="20" t="s">
        <v>302</v>
      </c>
      <c r="F37" s="20" t="s">
        <v>334</v>
      </c>
      <c r="G37" s="21">
        <v>228750</v>
      </c>
      <c r="H37" s="21">
        <v>228750</v>
      </c>
      <c r="I37" s="22">
        <f t="shared" si="1"/>
        <v>0</v>
      </c>
      <c r="J37" s="23">
        <v>45657</v>
      </c>
      <c r="K37" s="24" t="s">
        <v>11</v>
      </c>
    </row>
    <row r="38" spans="2:11" x14ac:dyDescent="0.3">
      <c r="B38" s="20" t="s">
        <v>133</v>
      </c>
      <c r="C38" s="25">
        <f t="shared" si="0"/>
        <v>45630</v>
      </c>
      <c r="D38" s="20" t="s">
        <v>259</v>
      </c>
      <c r="E38" s="20" t="s">
        <v>303</v>
      </c>
      <c r="F38" s="20" t="s">
        <v>334</v>
      </c>
      <c r="G38" s="21">
        <v>103125</v>
      </c>
      <c r="H38" s="21">
        <v>103125</v>
      </c>
      <c r="I38" s="22">
        <f t="shared" si="1"/>
        <v>0</v>
      </c>
      <c r="J38" s="23">
        <v>45657</v>
      </c>
      <c r="K38" s="24" t="s">
        <v>11</v>
      </c>
    </row>
    <row r="39" spans="2:11" x14ac:dyDescent="0.3">
      <c r="B39" s="20" t="s">
        <v>134</v>
      </c>
      <c r="C39" s="25">
        <f t="shared" si="0"/>
        <v>45630</v>
      </c>
      <c r="D39" s="20" t="s">
        <v>259</v>
      </c>
      <c r="E39" s="20" t="s">
        <v>303</v>
      </c>
      <c r="F39" s="20" t="s">
        <v>345</v>
      </c>
      <c r="G39" s="21">
        <v>10000</v>
      </c>
      <c r="H39" s="21">
        <v>10000</v>
      </c>
      <c r="I39" s="22">
        <f t="shared" si="1"/>
        <v>0</v>
      </c>
      <c r="J39" s="23">
        <v>45657</v>
      </c>
      <c r="K39" s="24" t="s">
        <v>11</v>
      </c>
    </row>
    <row r="40" spans="2:11" x14ac:dyDescent="0.3">
      <c r="B40" s="20" t="s">
        <v>59</v>
      </c>
      <c r="C40" s="25">
        <f t="shared" si="0"/>
        <v>45630</v>
      </c>
      <c r="D40" s="20" t="s">
        <v>260</v>
      </c>
      <c r="E40" s="20" t="s">
        <v>304</v>
      </c>
      <c r="F40" s="20" t="s">
        <v>334</v>
      </c>
      <c r="G40" s="21">
        <v>418750</v>
      </c>
      <c r="H40" s="21">
        <v>418750</v>
      </c>
      <c r="I40" s="22">
        <f>+G40-H40</f>
        <v>0</v>
      </c>
      <c r="J40" s="23">
        <v>45657</v>
      </c>
      <c r="K40" s="24" t="s">
        <v>11</v>
      </c>
    </row>
    <row r="41" spans="2:11" x14ac:dyDescent="0.3">
      <c r="B41" s="20" t="s">
        <v>135</v>
      </c>
      <c r="C41" s="25">
        <f t="shared" si="0"/>
        <v>45630</v>
      </c>
      <c r="D41" s="20" t="s">
        <v>49</v>
      </c>
      <c r="E41" s="20" t="s">
        <v>54</v>
      </c>
      <c r="F41" s="20" t="s">
        <v>334</v>
      </c>
      <c r="G41" s="21">
        <v>112500</v>
      </c>
      <c r="H41" s="21">
        <v>112500</v>
      </c>
      <c r="I41" s="22">
        <f>+G41-H41</f>
        <v>0</v>
      </c>
      <c r="J41" s="23">
        <v>45657</v>
      </c>
      <c r="K41" s="24" t="s">
        <v>11</v>
      </c>
    </row>
    <row r="42" spans="2:11" x14ac:dyDescent="0.3">
      <c r="B42" s="20" t="s">
        <v>136</v>
      </c>
      <c r="C42" s="25">
        <f t="shared" si="0"/>
        <v>45630</v>
      </c>
      <c r="D42" s="20" t="s">
        <v>259</v>
      </c>
      <c r="E42" s="20" t="s">
        <v>303</v>
      </c>
      <c r="F42" s="20" t="s">
        <v>335</v>
      </c>
      <c r="G42" s="21">
        <v>23750</v>
      </c>
      <c r="H42" s="21">
        <v>23750</v>
      </c>
      <c r="I42" s="22">
        <f t="shared" si="1"/>
        <v>0</v>
      </c>
      <c r="J42" s="23">
        <v>45657</v>
      </c>
      <c r="K42" s="24" t="s">
        <v>11</v>
      </c>
    </row>
    <row r="43" spans="2:11" x14ac:dyDescent="0.3">
      <c r="B43" s="20" t="s">
        <v>137</v>
      </c>
      <c r="C43" s="25">
        <f t="shared" ref="C43:C76" si="2">DATE(2024,12,11)</f>
        <v>45637</v>
      </c>
      <c r="D43" s="20" t="s">
        <v>21</v>
      </c>
      <c r="E43" s="20" t="s">
        <v>20</v>
      </c>
      <c r="F43" s="20" t="s">
        <v>346</v>
      </c>
      <c r="G43" s="21">
        <v>369670.38</v>
      </c>
      <c r="H43" s="21">
        <v>369670.38</v>
      </c>
      <c r="I43" s="22">
        <f t="shared" si="1"/>
        <v>0</v>
      </c>
      <c r="J43" s="23">
        <v>45657</v>
      </c>
      <c r="K43" s="24" t="s">
        <v>11</v>
      </c>
    </row>
    <row r="44" spans="2:11" x14ac:dyDescent="0.3">
      <c r="B44" s="20" t="s">
        <v>138</v>
      </c>
      <c r="C44" s="25">
        <f t="shared" si="2"/>
        <v>45637</v>
      </c>
      <c r="D44" s="20" t="s">
        <v>21</v>
      </c>
      <c r="E44" s="20" t="s">
        <v>20</v>
      </c>
      <c r="F44" s="20" t="s">
        <v>347</v>
      </c>
      <c r="G44" s="21">
        <v>190512.94</v>
      </c>
      <c r="H44" s="21">
        <v>190512.94</v>
      </c>
      <c r="I44" s="22">
        <f t="shared" si="1"/>
        <v>0</v>
      </c>
      <c r="J44" s="23">
        <v>45657</v>
      </c>
      <c r="K44" s="24" t="s">
        <v>11</v>
      </c>
    </row>
    <row r="45" spans="2:11" x14ac:dyDescent="0.3">
      <c r="B45" s="20" t="s">
        <v>139</v>
      </c>
      <c r="C45" s="25">
        <f t="shared" si="2"/>
        <v>45637</v>
      </c>
      <c r="D45" s="20" t="s">
        <v>21</v>
      </c>
      <c r="E45" s="20" t="s">
        <v>20</v>
      </c>
      <c r="F45" s="20" t="s">
        <v>348</v>
      </c>
      <c r="G45" s="21">
        <v>190249.56</v>
      </c>
      <c r="H45" s="21">
        <v>190249.56</v>
      </c>
      <c r="I45" s="22">
        <f t="shared" si="1"/>
        <v>0</v>
      </c>
      <c r="J45" s="23">
        <v>45657</v>
      </c>
      <c r="K45" s="24" t="s">
        <v>11</v>
      </c>
    </row>
    <row r="46" spans="2:11" x14ac:dyDescent="0.3">
      <c r="B46" s="20" t="s">
        <v>140</v>
      </c>
      <c r="C46" s="25">
        <f t="shared" si="2"/>
        <v>45637</v>
      </c>
      <c r="D46" s="20" t="s">
        <v>21</v>
      </c>
      <c r="E46" s="20" t="s">
        <v>20</v>
      </c>
      <c r="F46" s="20" t="s">
        <v>349</v>
      </c>
      <c r="G46" s="21">
        <v>83908.87</v>
      </c>
      <c r="H46" s="21">
        <v>83908.87</v>
      </c>
      <c r="I46" s="22">
        <f t="shared" si="1"/>
        <v>0</v>
      </c>
      <c r="J46" s="23">
        <v>45657</v>
      </c>
      <c r="K46" s="24" t="s">
        <v>11</v>
      </c>
    </row>
    <row r="47" spans="2:11" x14ac:dyDescent="0.3">
      <c r="B47" s="20" t="s">
        <v>141</v>
      </c>
      <c r="C47" s="25">
        <f t="shared" si="2"/>
        <v>45637</v>
      </c>
      <c r="D47" s="20" t="s">
        <v>21</v>
      </c>
      <c r="E47" s="20" t="s">
        <v>20</v>
      </c>
      <c r="F47" s="20" t="s">
        <v>350</v>
      </c>
      <c r="G47" s="21">
        <v>14243.89</v>
      </c>
      <c r="H47" s="21">
        <v>14243.89</v>
      </c>
      <c r="I47" s="22">
        <f>+G47-H47</f>
        <v>0</v>
      </c>
      <c r="J47" s="23">
        <v>45657</v>
      </c>
      <c r="K47" s="24" t="s">
        <v>11</v>
      </c>
    </row>
    <row r="48" spans="2:11" x14ac:dyDescent="0.3">
      <c r="B48" s="20" t="s">
        <v>142</v>
      </c>
      <c r="C48" s="25">
        <f t="shared" si="2"/>
        <v>45637</v>
      </c>
      <c r="D48" s="20" t="s">
        <v>62</v>
      </c>
      <c r="E48" s="20" t="s">
        <v>68</v>
      </c>
      <c r="F48" s="20" t="s">
        <v>351</v>
      </c>
      <c r="G48" s="21">
        <v>316771</v>
      </c>
      <c r="H48" s="21">
        <v>316771</v>
      </c>
      <c r="I48" s="22">
        <f>+G48-H48</f>
        <v>0</v>
      </c>
      <c r="J48" s="23">
        <v>45657</v>
      </c>
      <c r="K48" s="24" t="s">
        <v>11</v>
      </c>
    </row>
    <row r="49" spans="2:11" x14ac:dyDescent="0.3">
      <c r="B49" s="20" t="s">
        <v>143</v>
      </c>
      <c r="C49" s="25">
        <f t="shared" si="2"/>
        <v>45637</v>
      </c>
      <c r="D49" s="20" t="s">
        <v>48</v>
      </c>
      <c r="E49" s="20" t="s">
        <v>53</v>
      </c>
      <c r="F49" s="20" t="s">
        <v>352</v>
      </c>
      <c r="G49" s="21">
        <v>23069</v>
      </c>
      <c r="H49" s="21">
        <v>23069</v>
      </c>
      <c r="I49" s="22">
        <f t="shared" si="1"/>
        <v>0</v>
      </c>
      <c r="J49" s="23">
        <v>45657</v>
      </c>
      <c r="K49" s="24" t="s">
        <v>11</v>
      </c>
    </row>
    <row r="50" spans="2:11" x14ac:dyDescent="0.3">
      <c r="B50" s="20" t="s">
        <v>144</v>
      </c>
      <c r="C50" s="25">
        <f t="shared" si="2"/>
        <v>45637</v>
      </c>
      <c r="D50" s="20" t="s">
        <v>48</v>
      </c>
      <c r="E50" s="20" t="s">
        <v>53</v>
      </c>
      <c r="F50" s="20" t="s">
        <v>352</v>
      </c>
      <c r="G50" s="21">
        <v>63029.7</v>
      </c>
      <c r="H50" s="21">
        <v>63029.7</v>
      </c>
      <c r="I50" s="22">
        <f t="shared" si="1"/>
        <v>0</v>
      </c>
      <c r="J50" s="23">
        <v>45657</v>
      </c>
      <c r="K50" s="24" t="s">
        <v>11</v>
      </c>
    </row>
    <row r="51" spans="2:11" x14ac:dyDescent="0.3">
      <c r="B51" s="20" t="s">
        <v>145</v>
      </c>
      <c r="C51" s="25">
        <f t="shared" si="2"/>
        <v>45637</v>
      </c>
      <c r="D51" s="20" t="s">
        <v>48</v>
      </c>
      <c r="E51" s="20" t="s">
        <v>53</v>
      </c>
      <c r="F51" s="20" t="s">
        <v>352</v>
      </c>
      <c r="G51" s="21">
        <v>27045.599999999999</v>
      </c>
      <c r="H51" s="21">
        <v>27045.599999999999</v>
      </c>
      <c r="I51" s="22">
        <f t="shared" si="1"/>
        <v>0</v>
      </c>
      <c r="J51" s="23">
        <v>45657</v>
      </c>
      <c r="K51" s="24" t="s">
        <v>11</v>
      </c>
    </row>
    <row r="52" spans="2:11" x14ac:dyDescent="0.3">
      <c r="B52" s="20" t="s">
        <v>146</v>
      </c>
      <c r="C52" s="25">
        <f t="shared" si="2"/>
        <v>45637</v>
      </c>
      <c r="D52" s="20" t="s">
        <v>48</v>
      </c>
      <c r="E52" s="20" t="s">
        <v>53</v>
      </c>
      <c r="F52" s="20" t="s">
        <v>352</v>
      </c>
      <c r="G52" s="21">
        <v>24662</v>
      </c>
      <c r="H52" s="21">
        <v>24662</v>
      </c>
      <c r="I52" s="22">
        <f t="shared" si="1"/>
        <v>0</v>
      </c>
      <c r="J52" s="23">
        <v>45657</v>
      </c>
      <c r="K52" s="24" t="s">
        <v>11</v>
      </c>
    </row>
    <row r="53" spans="2:11" x14ac:dyDescent="0.3">
      <c r="B53" s="20" t="s">
        <v>147</v>
      </c>
      <c r="C53" s="25">
        <f t="shared" si="2"/>
        <v>45637</v>
      </c>
      <c r="D53" s="20" t="s">
        <v>261</v>
      </c>
      <c r="E53" s="20" t="s">
        <v>305</v>
      </c>
      <c r="F53" s="20" t="s">
        <v>353</v>
      </c>
      <c r="G53" s="21">
        <v>35046</v>
      </c>
      <c r="H53" s="21">
        <v>35046</v>
      </c>
      <c r="I53" s="22">
        <f t="shared" si="1"/>
        <v>0</v>
      </c>
      <c r="J53" s="23">
        <v>45657</v>
      </c>
      <c r="K53" s="24" t="s">
        <v>11</v>
      </c>
    </row>
    <row r="54" spans="2:11" x14ac:dyDescent="0.3">
      <c r="B54" s="20" t="s">
        <v>148</v>
      </c>
      <c r="C54" s="25">
        <f t="shared" si="2"/>
        <v>45637</v>
      </c>
      <c r="D54" s="20" t="s">
        <v>36</v>
      </c>
      <c r="E54" s="20" t="s">
        <v>38</v>
      </c>
      <c r="F54" s="20" t="s">
        <v>354</v>
      </c>
      <c r="G54" s="21">
        <v>681818.75</v>
      </c>
      <c r="H54" s="21">
        <v>681818.75</v>
      </c>
      <c r="I54" s="22">
        <f>+G54-H54</f>
        <v>0</v>
      </c>
      <c r="J54" s="23">
        <v>45657</v>
      </c>
      <c r="K54" s="24" t="s">
        <v>11</v>
      </c>
    </row>
    <row r="55" spans="2:11" x14ac:dyDescent="0.3">
      <c r="B55" s="20" t="s">
        <v>149</v>
      </c>
      <c r="C55" s="25">
        <f t="shared" si="2"/>
        <v>45637</v>
      </c>
      <c r="D55" s="20" t="s">
        <v>60</v>
      </c>
      <c r="E55" s="20" t="s">
        <v>66</v>
      </c>
      <c r="F55" s="20" t="s">
        <v>355</v>
      </c>
      <c r="G55" s="21">
        <v>2500</v>
      </c>
      <c r="H55" s="21">
        <v>2500</v>
      </c>
      <c r="I55" s="22">
        <f>+G55-H55</f>
        <v>0</v>
      </c>
      <c r="J55" s="23">
        <v>45657</v>
      </c>
      <c r="K55" s="24" t="s">
        <v>11</v>
      </c>
    </row>
    <row r="56" spans="2:11" x14ac:dyDescent="0.3">
      <c r="B56" s="20" t="s">
        <v>150</v>
      </c>
      <c r="C56" s="25">
        <f t="shared" si="2"/>
        <v>45637</v>
      </c>
      <c r="D56" s="20" t="s">
        <v>65</v>
      </c>
      <c r="E56" s="20" t="s">
        <v>72</v>
      </c>
      <c r="F56" s="20" t="s">
        <v>356</v>
      </c>
      <c r="G56" s="21">
        <v>115725</v>
      </c>
      <c r="H56" s="21">
        <v>115725</v>
      </c>
      <c r="I56" s="22">
        <f t="shared" si="1"/>
        <v>0</v>
      </c>
      <c r="J56" s="23">
        <v>45657</v>
      </c>
      <c r="K56" s="24" t="s">
        <v>11</v>
      </c>
    </row>
    <row r="57" spans="2:11" x14ac:dyDescent="0.3">
      <c r="B57" s="20" t="s">
        <v>151</v>
      </c>
      <c r="C57" s="25">
        <f t="shared" si="2"/>
        <v>45637</v>
      </c>
      <c r="D57" s="20" t="s">
        <v>262</v>
      </c>
      <c r="E57" s="20" t="s">
        <v>306</v>
      </c>
      <c r="F57" s="20" t="s">
        <v>357</v>
      </c>
      <c r="G57" s="21">
        <v>207290.6</v>
      </c>
      <c r="H57" s="21">
        <v>207290.6</v>
      </c>
      <c r="I57" s="22">
        <f t="shared" si="1"/>
        <v>0</v>
      </c>
      <c r="J57" s="23">
        <v>45657</v>
      </c>
      <c r="K57" s="24" t="s">
        <v>11</v>
      </c>
    </row>
    <row r="58" spans="2:11" x14ac:dyDescent="0.3">
      <c r="B58" s="20" t="s">
        <v>152</v>
      </c>
      <c r="C58" s="25">
        <f t="shared" si="2"/>
        <v>45637</v>
      </c>
      <c r="D58" s="20" t="s">
        <v>14</v>
      </c>
      <c r="E58" s="20" t="s">
        <v>17</v>
      </c>
      <c r="F58" s="20" t="s">
        <v>358</v>
      </c>
      <c r="G58" s="21">
        <v>328046.12</v>
      </c>
      <c r="H58" s="21">
        <v>328046.12</v>
      </c>
      <c r="I58" s="22">
        <f t="shared" si="1"/>
        <v>0</v>
      </c>
      <c r="J58" s="23">
        <v>45657</v>
      </c>
      <c r="K58" s="24" t="s">
        <v>11</v>
      </c>
    </row>
    <row r="59" spans="2:11" x14ac:dyDescent="0.3">
      <c r="B59" s="20" t="s">
        <v>153</v>
      </c>
      <c r="C59" s="25">
        <f t="shared" si="2"/>
        <v>45637</v>
      </c>
      <c r="D59" s="20" t="s">
        <v>263</v>
      </c>
      <c r="E59" s="20" t="s">
        <v>307</v>
      </c>
      <c r="F59" s="20" t="s">
        <v>359</v>
      </c>
      <c r="G59" s="21">
        <v>133000</v>
      </c>
      <c r="H59" s="21">
        <v>133000</v>
      </c>
      <c r="I59" s="22">
        <f t="shared" si="1"/>
        <v>0</v>
      </c>
      <c r="J59" s="23">
        <v>45657</v>
      </c>
      <c r="K59" s="24" t="s">
        <v>11</v>
      </c>
    </row>
    <row r="60" spans="2:11" x14ac:dyDescent="0.3">
      <c r="B60" s="20" t="s">
        <v>154</v>
      </c>
      <c r="C60" s="25">
        <f t="shared" si="2"/>
        <v>45637</v>
      </c>
      <c r="D60" s="20" t="s">
        <v>42</v>
      </c>
      <c r="E60" s="20" t="s">
        <v>45</v>
      </c>
      <c r="F60" s="20" t="s">
        <v>360</v>
      </c>
      <c r="G60" s="21">
        <v>67024.850000000006</v>
      </c>
      <c r="H60" s="21">
        <v>67024.850000000006</v>
      </c>
      <c r="I60" s="22">
        <f t="shared" si="1"/>
        <v>0</v>
      </c>
      <c r="J60" s="23">
        <v>45657</v>
      </c>
      <c r="K60" s="24" t="s">
        <v>11</v>
      </c>
    </row>
    <row r="61" spans="2:11" x14ac:dyDescent="0.3">
      <c r="B61" s="20" t="s">
        <v>155</v>
      </c>
      <c r="C61" s="25">
        <f t="shared" si="2"/>
        <v>45637</v>
      </c>
      <c r="D61" s="20" t="s">
        <v>64</v>
      </c>
      <c r="E61" s="20" t="s">
        <v>71</v>
      </c>
      <c r="F61" s="20" t="s">
        <v>361</v>
      </c>
      <c r="G61" s="21">
        <v>110330</v>
      </c>
      <c r="H61" s="21">
        <v>110330</v>
      </c>
      <c r="I61" s="22">
        <f>+G61-H61</f>
        <v>0</v>
      </c>
      <c r="J61" s="23">
        <v>45657</v>
      </c>
      <c r="K61" s="24" t="s">
        <v>11</v>
      </c>
    </row>
    <row r="62" spans="2:11" x14ac:dyDescent="0.3">
      <c r="B62" s="20" t="s">
        <v>156</v>
      </c>
      <c r="C62" s="25">
        <f t="shared" si="2"/>
        <v>45637</v>
      </c>
      <c r="D62" s="20" t="s">
        <v>15</v>
      </c>
      <c r="E62" s="20" t="s">
        <v>18</v>
      </c>
      <c r="F62" s="20" t="s">
        <v>362</v>
      </c>
      <c r="G62" s="21">
        <v>258321.65</v>
      </c>
      <c r="H62" s="21">
        <v>258321.65</v>
      </c>
      <c r="I62" s="22">
        <f>+G62-H62</f>
        <v>0</v>
      </c>
      <c r="J62" s="23">
        <v>45657</v>
      </c>
      <c r="K62" s="24" t="s">
        <v>11</v>
      </c>
    </row>
    <row r="63" spans="2:11" x14ac:dyDescent="0.3">
      <c r="B63" s="20" t="s">
        <v>157</v>
      </c>
      <c r="C63" s="25">
        <f t="shared" si="2"/>
        <v>45637</v>
      </c>
      <c r="D63" s="20" t="s">
        <v>85</v>
      </c>
      <c r="E63" s="20" t="s">
        <v>100</v>
      </c>
      <c r="F63" s="20" t="s">
        <v>363</v>
      </c>
      <c r="G63" s="21">
        <v>41300</v>
      </c>
      <c r="H63" s="21">
        <v>41300</v>
      </c>
      <c r="I63" s="22">
        <f t="shared" si="1"/>
        <v>0</v>
      </c>
      <c r="J63" s="23">
        <v>45657</v>
      </c>
      <c r="K63" s="24" t="s">
        <v>11</v>
      </c>
    </row>
    <row r="64" spans="2:11" x14ac:dyDescent="0.3">
      <c r="B64" s="20" t="s">
        <v>113</v>
      </c>
      <c r="C64" s="25">
        <f t="shared" si="2"/>
        <v>45637</v>
      </c>
      <c r="D64" s="20" t="s">
        <v>85</v>
      </c>
      <c r="E64" s="20" t="s">
        <v>100</v>
      </c>
      <c r="F64" s="20" t="s">
        <v>364</v>
      </c>
      <c r="G64" s="21">
        <v>41300</v>
      </c>
      <c r="H64" s="21">
        <v>41300</v>
      </c>
      <c r="I64" s="22">
        <f t="shared" si="1"/>
        <v>0</v>
      </c>
      <c r="J64" s="23">
        <v>45657</v>
      </c>
      <c r="K64" s="24" t="s">
        <v>11</v>
      </c>
    </row>
    <row r="65" spans="2:11" x14ac:dyDescent="0.3">
      <c r="B65" s="20" t="s">
        <v>158</v>
      </c>
      <c r="C65" s="25">
        <f t="shared" si="2"/>
        <v>45637</v>
      </c>
      <c r="D65" s="20" t="s">
        <v>264</v>
      </c>
      <c r="E65" s="20" t="s">
        <v>308</v>
      </c>
      <c r="F65" s="20" t="s">
        <v>365</v>
      </c>
      <c r="G65" s="21">
        <v>14490.4</v>
      </c>
      <c r="H65" s="21">
        <v>14490.4</v>
      </c>
      <c r="I65" s="22">
        <f t="shared" si="1"/>
        <v>0</v>
      </c>
      <c r="J65" s="23">
        <v>45657</v>
      </c>
      <c r="K65" s="24" t="s">
        <v>11</v>
      </c>
    </row>
    <row r="66" spans="2:11" x14ac:dyDescent="0.3">
      <c r="B66" s="20" t="s">
        <v>159</v>
      </c>
      <c r="C66" s="25">
        <f t="shared" si="2"/>
        <v>45637</v>
      </c>
      <c r="D66" s="20" t="s">
        <v>264</v>
      </c>
      <c r="E66" s="20" t="s">
        <v>308</v>
      </c>
      <c r="F66" s="20" t="s">
        <v>366</v>
      </c>
      <c r="G66" s="21">
        <v>40710</v>
      </c>
      <c r="H66" s="21">
        <v>40710</v>
      </c>
      <c r="I66" s="22">
        <f t="shared" si="1"/>
        <v>0</v>
      </c>
      <c r="J66" s="23">
        <v>45657</v>
      </c>
      <c r="K66" s="24" t="s">
        <v>11</v>
      </c>
    </row>
    <row r="67" spans="2:11" x14ac:dyDescent="0.3">
      <c r="B67" s="20" t="s">
        <v>157</v>
      </c>
      <c r="C67" s="25">
        <f t="shared" si="2"/>
        <v>45637</v>
      </c>
      <c r="D67" s="20" t="s">
        <v>31</v>
      </c>
      <c r="E67" s="20" t="s">
        <v>34</v>
      </c>
      <c r="F67" s="20" t="s">
        <v>367</v>
      </c>
      <c r="G67" s="21">
        <v>105999.4</v>
      </c>
      <c r="H67" s="21">
        <v>105999.4</v>
      </c>
      <c r="I67" s="22">
        <f t="shared" si="1"/>
        <v>0</v>
      </c>
      <c r="J67" s="23">
        <v>45657</v>
      </c>
      <c r="K67" s="24" t="s">
        <v>11</v>
      </c>
    </row>
    <row r="68" spans="2:11" x14ac:dyDescent="0.3">
      <c r="B68" s="20" t="s">
        <v>160</v>
      </c>
      <c r="C68" s="25">
        <f t="shared" si="2"/>
        <v>45637</v>
      </c>
      <c r="D68" s="20" t="s">
        <v>80</v>
      </c>
      <c r="E68" s="20" t="s">
        <v>95</v>
      </c>
      <c r="F68" s="20" t="s">
        <v>368</v>
      </c>
      <c r="G68" s="21">
        <v>50000</v>
      </c>
      <c r="H68" s="21">
        <v>50000</v>
      </c>
      <c r="I68" s="22">
        <f t="shared" si="1"/>
        <v>0</v>
      </c>
      <c r="J68" s="23">
        <v>45657</v>
      </c>
      <c r="K68" s="24" t="s">
        <v>11</v>
      </c>
    </row>
    <row r="69" spans="2:11" x14ac:dyDescent="0.3">
      <c r="B69" s="20" t="s">
        <v>161</v>
      </c>
      <c r="C69" s="25">
        <f t="shared" si="2"/>
        <v>45637</v>
      </c>
      <c r="D69" s="20" t="s">
        <v>24</v>
      </c>
      <c r="E69" s="20" t="s">
        <v>25</v>
      </c>
      <c r="F69" s="20" t="s">
        <v>369</v>
      </c>
      <c r="G69" s="21">
        <v>58333.32</v>
      </c>
      <c r="H69" s="21">
        <v>58333.32</v>
      </c>
      <c r="I69" s="22">
        <f t="shared" si="1"/>
        <v>0</v>
      </c>
      <c r="J69" s="23">
        <v>45657</v>
      </c>
      <c r="K69" s="24" t="s">
        <v>11</v>
      </c>
    </row>
    <row r="70" spans="2:11" x14ac:dyDescent="0.3">
      <c r="B70" s="20" t="s">
        <v>162</v>
      </c>
      <c r="C70" s="25">
        <f t="shared" si="2"/>
        <v>45637</v>
      </c>
      <c r="D70" s="20" t="s">
        <v>265</v>
      </c>
      <c r="E70" s="20" t="s">
        <v>309</v>
      </c>
      <c r="F70" s="20" t="s">
        <v>370</v>
      </c>
      <c r="G70" s="21">
        <v>63000</v>
      </c>
      <c r="H70" s="21">
        <v>63000</v>
      </c>
      <c r="I70" s="22">
        <f t="shared" si="1"/>
        <v>0</v>
      </c>
      <c r="J70" s="23">
        <v>45657</v>
      </c>
      <c r="K70" s="24" t="s">
        <v>11</v>
      </c>
    </row>
    <row r="71" spans="2:11" x14ac:dyDescent="0.3">
      <c r="B71" s="20" t="s">
        <v>163</v>
      </c>
      <c r="C71" s="25">
        <f t="shared" si="2"/>
        <v>45637</v>
      </c>
      <c r="D71" s="20" t="s">
        <v>266</v>
      </c>
      <c r="E71" s="20" t="s">
        <v>310</v>
      </c>
      <c r="F71" s="20" t="s">
        <v>107</v>
      </c>
      <c r="G71" s="21">
        <v>59000</v>
      </c>
      <c r="H71" s="21">
        <v>59000</v>
      </c>
      <c r="I71" s="22">
        <f>+G71-H71</f>
        <v>0</v>
      </c>
      <c r="J71" s="23">
        <v>45657</v>
      </c>
      <c r="K71" s="24" t="s">
        <v>11</v>
      </c>
    </row>
    <row r="72" spans="2:11" x14ac:dyDescent="0.3">
      <c r="B72" s="20" t="s">
        <v>164</v>
      </c>
      <c r="C72" s="25">
        <f t="shared" si="2"/>
        <v>45637</v>
      </c>
      <c r="D72" s="20" t="s">
        <v>63</v>
      </c>
      <c r="E72" s="20" t="s">
        <v>69</v>
      </c>
      <c r="F72" s="20" t="s">
        <v>371</v>
      </c>
      <c r="G72" s="21">
        <v>19500</v>
      </c>
      <c r="H72" s="21">
        <v>19500</v>
      </c>
      <c r="I72" s="22">
        <f>+G72-H72</f>
        <v>0</v>
      </c>
      <c r="J72" s="23">
        <v>45657</v>
      </c>
      <c r="K72" s="24" t="s">
        <v>11</v>
      </c>
    </row>
    <row r="73" spans="2:11" x14ac:dyDescent="0.3">
      <c r="B73" s="20" t="s">
        <v>165</v>
      </c>
      <c r="C73" s="25">
        <f t="shared" si="2"/>
        <v>45637</v>
      </c>
      <c r="D73" s="20" t="s">
        <v>39</v>
      </c>
      <c r="E73" s="20" t="s">
        <v>40</v>
      </c>
      <c r="F73" s="20" t="s">
        <v>372</v>
      </c>
      <c r="G73" s="21">
        <v>18211.38</v>
      </c>
      <c r="H73" s="21">
        <v>18211.38</v>
      </c>
      <c r="I73" s="22">
        <f t="shared" si="1"/>
        <v>0</v>
      </c>
      <c r="J73" s="23">
        <v>45657</v>
      </c>
      <c r="K73" s="24" t="s">
        <v>11</v>
      </c>
    </row>
    <row r="74" spans="2:11" x14ac:dyDescent="0.3">
      <c r="B74" s="20" t="s">
        <v>166</v>
      </c>
      <c r="C74" s="25">
        <f t="shared" si="2"/>
        <v>45637</v>
      </c>
      <c r="D74" s="20" t="s">
        <v>30</v>
      </c>
      <c r="E74" s="20" t="s">
        <v>33</v>
      </c>
      <c r="F74" s="20" t="s">
        <v>373</v>
      </c>
      <c r="G74" s="21">
        <v>50000</v>
      </c>
      <c r="H74" s="21">
        <v>50000</v>
      </c>
      <c r="I74" s="22">
        <f t="shared" si="1"/>
        <v>0</v>
      </c>
      <c r="J74" s="23">
        <v>45657</v>
      </c>
      <c r="K74" s="24" t="s">
        <v>11</v>
      </c>
    </row>
    <row r="75" spans="2:11" x14ac:dyDescent="0.3">
      <c r="B75" s="20" t="s">
        <v>167</v>
      </c>
      <c r="C75" s="25">
        <f t="shared" si="2"/>
        <v>45637</v>
      </c>
      <c r="D75" s="20">
        <v>101889561</v>
      </c>
      <c r="E75" s="20" t="s">
        <v>311</v>
      </c>
      <c r="F75" s="20" t="s">
        <v>374</v>
      </c>
      <c r="G75" s="21">
        <v>13275</v>
      </c>
      <c r="H75" s="21">
        <v>13275</v>
      </c>
      <c r="I75" s="22">
        <f t="shared" si="1"/>
        <v>0</v>
      </c>
      <c r="J75" s="23">
        <v>45657</v>
      </c>
      <c r="K75" s="24" t="s">
        <v>11</v>
      </c>
    </row>
    <row r="76" spans="2:11" x14ac:dyDescent="0.3">
      <c r="B76" s="20" t="s">
        <v>168</v>
      </c>
      <c r="C76" s="25">
        <f t="shared" si="2"/>
        <v>45637</v>
      </c>
      <c r="D76" s="20">
        <v>131804748</v>
      </c>
      <c r="E76" s="20" t="s">
        <v>46</v>
      </c>
      <c r="F76" s="20" t="s">
        <v>375</v>
      </c>
      <c r="G76" s="21">
        <v>50000</v>
      </c>
      <c r="H76" s="21">
        <v>50000</v>
      </c>
      <c r="I76" s="22">
        <f t="shared" si="1"/>
        <v>0</v>
      </c>
      <c r="J76" s="23">
        <v>45657</v>
      </c>
      <c r="K76" s="24" t="s">
        <v>11</v>
      </c>
    </row>
    <row r="77" spans="2:11" x14ac:dyDescent="0.3">
      <c r="B77" s="20" t="s">
        <v>169</v>
      </c>
      <c r="C77" s="25">
        <f t="shared" ref="C77:C92" si="3">DATE(2024,12,12)</f>
        <v>45638</v>
      </c>
      <c r="D77" s="20" t="s">
        <v>267</v>
      </c>
      <c r="E77" s="20" t="s">
        <v>312</v>
      </c>
      <c r="F77" s="20" t="s">
        <v>376</v>
      </c>
      <c r="G77" s="21">
        <v>106500</v>
      </c>
      <c r="H77" s="21">
        <v>106500</v>
      </c>
      <c r="I77" s="22">
        <f t="shared" si="1"/>
        <v>0</v>
      </c>
      <c r="J77" s="23">
        <v>45657</v>
      </c>
      <c r="K77" s="24" t="s">
        <v>11</v>
      </c>
    </row>
    <row r="78" spans="2:11" x14ac:dyDescent="0.3">
      <c r="B78" s="20" t="s">
        <v>170</v>
      </c>
      <c r="C78" s="25">
        <f t="shared" si="3"/>
        <v>45638</v>
      </c>
      <c r="D78" s="20" t="s">
        <v>267</v>
      </c>
      <c r="E78" s="20" t="s">
        <v>312</v>
      </c>
      <c r="F78" s="20" t="s">
        <v>376</v>
      </c>
      <c r="G78" s="21">
        <v>111000</v>
      </c>
      <c r="H78" s="21">
        <v>111000</v>
      </c>
      <c r="I78" s="22">
        <f>+G78-H78</f>
        <v>0</v>
      </c>
      <c r="J78" s="23">
        <v>45657</v>
      </c>
      <c r="K78" s="24" t="s">
        <v>11</v>
      </c>
    </row>
    <row r="79" spans="2:11" x14ac:dyDescent="0.3">
      <c r="B79" s="20" t="s">
        <v>171</v>
      </c>
      <c r="C79" s="25">
        <f t="shared" si="3"/>
        <v>45638</v>
      </c>
      <c r="D79" s="20" t="s">
        <v>22</v>
      </c>
      <c r="E79" s="20" t="s">
        <v>23</v>
      </c>
      <c r="F79" s="20" t="s">
        <v>377</v>
      </c>
      <c r="G79" s="21">
        <v>2880</v>
      </c>
      <c r="H79" s="21">
        <v>2880</v>
      </c>
      <c r="I79" s="22">
        <f>+G79-H79</f>
        <v>0</v>
      </c>
      <c r="J79" s="23">
        <v>45657</v>
      </c>
      <c r="K79" s="24" t="s">
        <v>11</v>
      </c>
    </row>
    <row r="80" spans="2:11" x14ac:dyDescent="0.3">
      <c r="B80" s="20" t="s">
        <v>172</v>
      </c>
      <c r="C80" s="25">
        <f t="shared" si="3"/>
        <v>45638</v>
      </c>
      <c r="D80" s="20" t="s">
        <v>22</v>
      </c>
      <c r="E80" s="20" t="s">
        <v>23</v>
      </c>
      <c r="F80" s="20" t="s">
        <v>378</v>
      </c>
      <c r="G80" s="21">
        <v>6300</v>
      </c>
      <c r="H80" s="21">
        <v>6300</v>
      </c>
      <c r="I80" s="22">
        <f t="shared" si="1"/>
        <v>0</v>
      </c>
      <c r="J80" s="23">
        <v>45657</v>
      </c>
      <c r="K80" s="24" t="s">
        <v>11</v>
      </c>
    </row>
    <row r="81" spans="2:11" x14ac:dyDescent="0.3">
      <c r="B81" s="20" t="s">
        <v>173</v>
      </c>
      <c r="C81" s="25">
        <f t="shared" si="3"/>
        <v>45638</v>
      </c>
      <c r="D81" s="20" t="s">
        <v>13</v>
      </c>
      <c r="E81" s="20" t="s">
        <v>16</v>
      </c>
      <c r="F81" s="20" t="s">
        <v>379</v>
      </c>
      <c r="G81" s="21">
        <v>4613</v>
      </c>
      <c r="H81" s="21">
        <v>4613</v>
      </c>
      <c r="I81" s="22">
        <f t="shared" si="1"/>
        <v>0</v>
      </c>
      <c r="J81" s="23">
        <v>45657</v>
      </c>
      <c r="K81" s="24" t="s">
        <v>11</v>
      </c>
    </row>
    <row r="82" spans="2:11" x14ac:dyDescent="0.3">
      <c r="B82" s="20" t="s">
        <v>174</v>
      </c>
      <c r="C82" s="25">
        <f t="shared" si="3"/>
        <v>45638</v>
      </c>
      <c r="D82" s="20" t="s">
        <v>259</v>
      </c>
      <c r="E82" s="20" t="s">
        <v>303</v>
      </c>
      <c r="F82" s="20" t="s">
        <v>376</v>
      </c>
      <c r="G82" s="21">
        <v>50625</v>
      </c>
      <c r="H82" s="21">
        <v>50625</v>
      </c>
      <c r="I82" s="22">
        <f t="shared" si="1"/>
        <v>0</v>
      </c>
      <c r="J82" s="23">
        <v>45657</v>
      </c>
      <c r="K82" s="24" t="s">
        <v>11</v>
      </c>
    </row>
    <row r="83" spans="2:11" x14ac:dyDescent="0.3">
      <c r="B83" s="20" t="s">
        <v>175</v>
      </c>
      <c r="C83" s="25">
        <f t="shared" si="3"/>
        <v>45638</v>
      </c>
      <c r="D83" s="20" t="s">
        <v>259</v>
      </c>
      <c r="E83" s="20" t="s">
        <v>303</v>
      </c>
      <c r="F83" s="20" t="s">
        <v>380</v>
      </c>
      <c r="G83" s="21">
        <v>5000</v>
      </c>
      <c r="H83" s="21">
        <v>5000</v>
      </c>
      <c r="I83" s="22">
        <f t="shared" si="1"/>
        <v>0</v>
      </c>
      <c r="J83" s="23">
        <v>45657</v>
      </c>
      <c r="K83" s="24" t="s">
        <v>11</v>
      </c>
    </row>
    <row r="84" spans="2:11" x14ac:dyDescent="0.3">
      <c r="B84" s="20" t="s">
        <v>129</v>
      </c>
      <c r="C84" s="25">
        <f t="shared" si="3"/>
        <v>45638</v>
      </c>
      <c r="D84" s="20" t="s">
        <v>78</v>
      </c>
      <c r="E84" s="20" t="s">
        <v>93</v>
      </c>
      <c r="F84" s="20" t="s">
        <v>376</v>
      </c>
      <c r="G84" s="21">
        <v>196250</v>
      </c>
      <c r="H84" s="21">
        <v>196250</v>
      </c>
      <c r="I84" s="22">
        <f t="shared" si="1"/>
        <v>0</v>
      </c>
      <c r="J84" s="23">
        <v>45657</v>
      </c>
      <c r="K84" s="24" t="s">
        <v>11</v>
      </c>
    </row>
    <row r="85" spans="2:11" x14ac:dyDescent="0.3">
      <c r="B85" s="20" t="s">
        <v>176</v>
      </c>
      <c r="C85" s="25">
        <f t="shared" si="3"/>
        <v>45638</v>
      </c>
      <c r="D85" s="20" t="s">
        <v>75</v>
      </c>
      <c r="E85" s="20" t="s">
        <v>90</v>
      </c>
      <c r="F85" s="20" t="s">
        <v>376</v>
      </c>
      <c r="G85" s="21">
        <v>283750</v>
      </c>
      <c r="H85" s="21">
        <v>283750</v>
      </c>
      <c r="I85" s="22">
        <f>+G85-H85</f>
        <v>0</v>
      </c>
      <c r="J85" s="23">
        <v>45657</v>
      </c>
      <c r="K85" s="24" t="s">
        <v>11</v>
      </c>
    </row>
    <row r="86" spans="2:11" x14ac:dyDescent="0.3">
      <c r="B86" s="20" t="s">
        <v>177</v>
      </c>
      <c r="C86" s="25">
        <f t="shared" si="3"/>
        <v>45638</v>
      </c>
      <c r="D86" s="20" t="s">
        <v>245</v>
      </c>
      <c r="E86" s="20" t="s">
        <v>289</v>
      </c>
      <c r="F86" s="20" t="s">
        <v>376</v>
      </c>
      <c r="G86" s="21">
        <v>50625</v>
      </c>
      <c r="H86" s="21">
        <v>50625</v>
      </c>
      <c r="I86" s="22">
        <f>+G86-H86</f>
        <v>0</v>
      </c>
      <c r="J86" s="23">
        <v>45657</v>
      </c>
      <c r="K86" s="24" t="s">
        <v>11</v>
      </c>
    </row>
    <row r="87" spans="2:11" x14ac:dyDescent="0.3">
      <c r="B87" s="20" t="s">
        <v>178</v>
      </c>
      <c r="C87" s="25">
        <f t="shared" si="3"/>
        <v>45638</v>
      </c>
      <c r="D87" s="20" t="s">
        <v>48</v>
      </c>
      <c r="E87" s="20" t="s">
        <v>53</v>
      </c>
      <c r="F87" s="20" t="s">
        <v>57</v>
      </c>
      <c r="G87" s="21">
        <v>29736</v>
      </c>
      <c r="H87" s="21">
        <v>29736</v>
      </c>
      <c r="I87" s="22">
        <f t="shared" si="1"/>
        <v>0</v>
      </c>
      <c r="J87" s="23">
        <v>45657</v>
      </c>
      <c r="K87" s="24" t="s">
        <v>11</v>
      </c>
    </row>
    <row r="88" spans="2:11" x14ac:dyDescent="0.3">
      <c r="B88" s="20" t="s">
        <v>129</v>
      </c>
      <c r="C88" s="25">
        <f t="shared" si="3"/>
        <v>45638</v>
      </c>
      <c r="D88" s="20" t="s">
        <v>76</v>
      </c>
      <c r="E88" s="20" t="s">
        <v>91</v>
      </c>
      <c r="F88" s="20" t="s">
        <v>376</v>
      </c>
      <c r="G88" s="21">
        <v>283750</v>
      </c>
      <c r="H88" s="21">
        <v>283750</v>
      </c>
      <c r="I88" s="22">
        <f t="shared" si="1"/>
        <v>0</v>
      </c>
      <c r="J88" s="23">
        <v>45657</v>
      </c>
      <c r="K88" s="24" t="s">
        <v>11</v>
      </c>
    </row>
    <row r="89" spans="2:11" x14ac:dyDescent="0.3">
      <c r="B89" s="20" t="s">
        <v>179</v>
      </c>
      <c r="C89" s="25">
        <f t="shared" si="3"/>
        <v>45638</v>
      </c>
      <c r="D89" s="20" t="s">
        <v>49</v>
      </c>
      <c r="E89" s="20" t="s">
        <v>54</v>
      </c>
      <c r="F89" s="20" t="s">
        <v>376</v>
      </c>
      <c r="G89" s="21">
        <v>114000</v>
      </c>
      <c r="H89" s="21">
        <v>114000</v>
      </c>
      <c r="I89" s="22">
        <f t="shared" si="1"/>
        <v>0</v>
      </c>
      <c r="J89" s="23">
        <v>45657</v>
      </c>
      <c r="K89" s="24" t="s">
        <v>11</v>
      </c>
    </row>
    <row r="90" spans="2:11" x14ac:dyDescent="0.3">
      <c r="B90" s="20" t="s">
        <v>180</v>
      </c>
      <c r="C90" s="25">
        <f t="shared" si="3"/>
        <v>45638</v>
      </c>
      <c r="D90" s="20" t="s">
        <v>253</v>
      </c>
      <c r="E90" s="20" t="s">
        <v>297</v>
      </c>
      <c r="F90" s="20" t="s">
        <v>376</v>
      </c>
      <c r="G90" s="21">
        <v>63750</v>
      </c>
      <c r="H90" s="21">
        <v>63750</v>
      </c>
      <c r="I90" s="22">
        <f t="shared" si="1"/>
        <v>0</v>
      </c>
      <c r="J90" s="23">
        <v>45657</v>
      </c>
      <c r="K90" s="24" t="s">
        <v>11</v>
      </c>
    </row>
    <row r="91" spans="2:11" x14ac:dyDescent="0.3">
      <c r="B91" s="20" t="s">
        <v>181</v>
      </c>
      <c r="C91" s="25">
        <f t="shared" si="3"/>
        <v>45638</v>
      </c>
      <c r="D91" s="20" t="s">
        <v>268</v>
      </c>
      <c r="E91" s="20" t="s">
        <v>313</v>
      </c>
      <c r="F91" s="20" t="s">
        <v>381</v>
      </c>
      <c r="G91" s="21">
        <v>31860</v>
      </c>
      <c r="H91" s="21">
        <v>31860</v>
      </c>
      <c r="I91" s="22">
        <f t="shared" si="1"/>
        <v>0</v>
      </c>
      <c r="J91" s="23">
        <v>45657</v>
      </c>
      <c r="K91" s="24" t="s">
        <v>11</v>
      </c>
    </row>
    <row r="92" spans="2:11" x14ac:dyDescent="0.3">
      <c r="B92" s="20" t="s">
        <v>182</v>
      </c>
      <c r="C92" s="25">
        <f t="shared" si="3"/>
        <v>45638</v>
      </c>
      <c r="D92" s="20" t="s">
        <v>269</v>
      </c>
      <c r="E92" s="20" t="s">
        <v>314</v>
      </c>
      <c r="F92" s="20" t="s">
        <v>382</v>
      </c>
      <c r="G92" s="21">
        <v>23200</v>
      </c>
      <c r="H92" s="21">
        <v>23200</v>
      </c>
      <c r="I92" s="22">
        <f>+G92-H92</f>
        <v>0</v>
      </c>
      <c r="J92" s="23">
        <v>45657</v>
      </c>
      <c r="K92" s="24" t="s">
        <v>11</v>
      </c>
    </row>
    <row r="93" spans="2:11" x14ac:dyDescent="0.3">
      <c r="B93" s="20" t="s">
        <v>183</v>
      </c>
      <c r="C93" s="25">
        <f>DATE(2024,12,11)</f>
        <v>45637</v>
      </c>
      <c r="D93" s="20" t="s">
        <v>248</v>
      </c>
      <c r="E93" s="20" t="s">
        <v>292</v>
      </c>
      <c r="F93" s="20" t="s">
        <v>383</v>
      </c>
      <c r="G93" s="21">
        <v>190250</v>
      </c>
      <c r="H93" s="21">
        <v>190250</v>
      </c>
      <c r="I93" s="22">
        <f>+G93-H93</f>
        <v>0</v>
      </c>
      <c r="J93" s="23">
        <v>45657</v>
      </c>
      <c r="K93" s="24" t="s">
        <v>11</v>
      </c>
    </row>
    <row r="94" spans="2:11" x14ac:dyDescent="0.3">
      <c r="B94" s="20" t="s">
        <v>184</v>
      </c>
      <c r="C94" s="25">
        <f>DATE(2024,12,11)</f>
        <v>45637</v>
      </c>
      <c r="D94" s="20" t="s">
        <v>86</v>
      </c>
      <c r="E94" s="20" t="s">
        <v>101</v>
      </c>
      <c r="F94" s="20" t="s">
        <v>384</v>
      </c>
      <c r="G94" s="21">
        <v>1628.1</v>
      </c>
      <c r="H94" s="21">
        <v>1628.1</v>
      </c>
      <c r="I94" s="22">
        <f t="shared" si="1"/>
        <v>0</v>
      </c>
      <c r="J94" s="23">
        <v>45657</v>
      </c>
      <c r="K94" s="24" t="s">
        <v>11</v>
      </c>
    </row>
    <row r="95" spans="2:11" x14ac:dyDescent="0.3">
      <c r="B95" s="20" t="s">
        <v>185</v>
      </c>
      <c r="C95" s="25">
        <f t="shared" ref="C95" si="4">DATE(2024,12,13)</f>
        <v>45639</v>
      </c>
      <c r="D95" s="20" t="s">
        <v>269</v>
      </c>
      <c r="E95" s="20" t="s">
        <v>314</v>
      </c>
      <c r="F95" s="20" t="s">
        <v>385</v>
      </c>
      <c r="G95" s="21">
        <v>21000</v>
      </c>
      <c r="H95" s="21">
        <v>21000</v>
      </c>
      <c r="I95" s="22">
        <f t="shared" si="1"/>
        <v>0</v>
      </c>
      <c r="J95" s="23">
        <v>45657</v>
      </c>
      <c r="K95" s="24" t="s">
        <v>11</v>
      </c>
    </row>
    <row r="96" spans="2:11" x14ac:dyDescent="0.3">
      <c r="B96" s="20" t="s">
        <v>186</v>
      </c>
      <c r="C96" s="25">
        <f>DATE(2024,12,11)</f>
        <v>45637</v>
      </c>
      <c r="D96" s="20" t="s">
        <v>249</v>
      </c>
      <c r="E96" s="20" t="s">
        <v>293</v>
      </c>
      <c r="F96" s="20" t="s">
        <v>383</v>
      </c>
      <c r="G96" s="21">
        <v>279500</v>
      </c>
      <c r="H96" s="21">
        <v>279500</v>
      </c>
      <c r="I96" s="22">
        <f t="shared" si="1"/>
        <v>0</v>
      </c>
      <c r="J96" s="23">
        <v>45657</v>
      </c>
      <c r="K96" s="24" t="s">
        <v>11</v>
      </c>
    </row>
    <row r="97" spans="2:11" x14ac:dyDescent="0.3">
      <c r="B97" s="20" t="s">
        <v>187</v>
      </c>
      <c r="C97" s="25">
        <f>DATE(2024,12,11)</f>
        <v>45637</v>
      </c>
      <c r="D97" s="20" t="s">
        <v>251</v>
      </c>
      <c r="E97" s="20" t="s">
        <v>295</v>
      </c>
      <c r="F97" s="20" t="s">
        <v>383</v>
      </c>
      <c r="G97" s="21">
        <v>222000</v>
      </c>
      <c r="H97" s="21">
        <v>222000</v>
      </c>
      <c r="I97" s="22">
        <f t="shared" si="1"/>
        <v>0</v>
      </c>
      <c r="J97" s="23">
        <v>45657</v>
      </c>
      <c r="K97" s="24" t="s">
        <v>11</v>
      </c>
    </row>
    <row r="98" spans="2:11" x14ac:dyDescent="0.3">
      <c r="B98" s="20" t="s">
        <v>188</v>
      </c>
      <c r="C98" s="25">
        <f>DATE(2024,12,11)</f>
        <v>45637</v>
      </c>
      <c r="D98" s="20" t="s">
        <v>252</v>
      </c>
      <c r="E98" s="20" t="s">
        <v>296</v>
      </c>
      <c r="F98" s="20" t="s">
        <v>383</v>
      </c>
      <c r="G98" s="21">
        <v>92750</v>
      </c>
      <c r="H98" s="21">
        <v>92750</v>
      </c>
      <c r="I98" s="22">
        <f t="shared" si="1"/>
        <v>0</v>
      </c>
      <c r="J98" s="23">
        <v>45657</v>
      </c>
      <c r="K98" s="24" t="s">
        <v>11</v>
      </c>
    </row>
    <row r="99" spans="2:11" x14ac:dyDescent="0.3">
      <c r="B99" s="20" t="s">
        <v>189</v>
      </c>
      <c r="C99" s="25">
        <f>DATE(2024,12,11)</f>
        <v>45637</v>
      </c>
      <c r="D99" s="20" t="s">
        <v>256</v>
      </c>
      <c r="E99" s="20" t="s">
        <v>300</v>
      </c>
      <c r="F99" s="20" t="s">
        <v>383</v>
      </c>
      <c r="G99" s="21">
        <v>257500</v>
      </c>
      <c r="H99" s="21">
        <v>257500</v>
      </c>
      <c r="I99" s="22">
        <f>+G99-H99</f>
        <v>0</v>
      </c>
      <c r="J99" s="23">
        <v>45657</v>
      </c>
      <c r="K99" s="24" t="s">
        <v>11</v>
      </c>
    </row>
    <row r="100" spans="2:11" x14ac:dyDescent="0.3">
      <c r="B100" s="20" t="s">
        <v>190</v>
      </c>
      <c r="C100" s="25">
        <f>DATE(2024,12,12)</f>
        <v>45638</v>
      </c>
      <c r="D100" s="20" t="s">
        <v>61</v>
      </c>
      <c r="E100" s="20" t="s">
        <v>67</v>
      </c>
      <c r="F100" s="20" t="s">
        <v>386</v>
      </c>
      <c r="G100" s="21">
        <v>1000</v>
      </c>
      <c r="H100" s="21">
        <v>1000</v>
      </c>
      <c r="I100" s="22">
        <f>+G100-H100</f>
        <v>0</v>
      </c>
      <c r="J100" s="23">
        <v>45657</v>
      </c>
      <c r="K100" s="24" t="s">
        <v>11</v>
      </c>
    </row>
    <row r="101" spans="2:11" x14ac:dyDescent="0.3">
      <c r="B101" s="20" t="s">
        <v>191</v>
      </c>
      <c r="C101" s="25">
        <f>DATE(2024,12,12)</f>
        <v>45638</v>
      </c>
      <c r="D101" s="20" t="s">
        <v>61</v>
      </c>
      <c r="E101" s="20" t="s">
        <v>67</v>
      </c>
      <c r="F101" s="20" t="s">
        <v>387</v>
      </c>
      <c r="G101" s="21">
        <v>6699</v>
      </c>
      <c r="H101" s="21">
        <v>6699</v>
      </c>
      <c r="I101" s="22">
        <f t="shared" si="1"/>
        <v>0</v>
      </c>
      <c r="J101" s="23">
        <v>45657</v>
      </c>
      <c r="K101" s="24" t="s">
        <v>11</v>
      </c>
    </row>
    <row r="102" spans="2:11" x14ac:dyDescent="0.3">
      <c r="B102" s="20" t="s">
        <v>192</v>
      </c>
      <c r="C102" s="25">
        <f>DATE(2024,12,12)</f>
        <v>45638</v>
      </c>
      <c r="D102" s="20" t="s">
        <v>257</v>
      </c>
      <c r="E102" s="20" t="s">
        <v>301</v>
      </c>
      <c r="F102" s="20" t="s">
        <v>383</v>
      </c>
      <c r="G102" s="21">
        <v>102500</v>
      </c>
      <c r="H102" s="21">
        <v>102500</v>
      </c>
      <c r="I102" s="22">
        <f t="shared" si="1"/>
        <v>0</v>
      </c>
      <c r="J102" s="23">
        <v>45657</v>
      </c>
      <c r="K102" s="24" t="s">
        <v>11</v>
      </c>
    </row>
    <row r="103" spans="2:11" x14ac:dyDescent="0.3">
      <c r="B103" s="20" t="s">
        <v>193</v>
      </c>
      <c r="C103" s="25">
        <f t="shared" ref="C103" si="5">DATE(2024,12,11)</f>
        <v>45637</v>
      </c>
      <c r="D103" s="20" t="s">
        <v>65</v>
      </c>
      <c r="E103" s="20" t="s">
        <v>72</v>
      </c>
      <c r="F103" s="20" t="s">
        <v>388</v>
      </c>
      <c r="G103" s="21">
        <v>7319.4</v>
      </c>
      <c r="H103" s="21">
        <v>7319.4</v>
      </c>
      <c r="I103" s="22">
        <f>+G103-H103</f>
        <v>0</v>
      </c>
      <c r="J103" s="23">
        <v>45657</v>
      </c>
      <c r="K103" s="24" t="s">
        <v>11</v>
      </c>
    </row>
    <row r="104" spans="2:11" x14ac:dyDescent="0.3">
      <c r="B104" s="20" t="s">
        <v>194</v>
      </c>
      <c r="C104" s="25">
        <f>DATE(2024,12,5)</f>
        <v>45631</v>
      </c>
      <c r="D104" s="20" t="s">
        <v>270</v>
      </c>
      <c r="E104" s="20" t="s">
        <v>315</v>
      </c>
      <c r="F104" s="20" t="s">
        <v>389</v>
      </c>
      <c r="G104" s="21">
        <v>22667.8</v>
      </c>
      <c r="H104" s="21">
        <v>22667.8</v>
      </c>
      <c r="I104" s="22">
        <f>+G104-H104</f>
        <v>0</v>
      </c>
      <c r="J104" s="23">
        <v>45657</v>
      </c>
      <c r="K104" s="24" t="s">
        <v>11</v>
      </c>
    </row>
    <row r="105" spans="2:11" x14ac:dyDescent="0.3">
      <c r="B105" s="20" t="s">
        <v>195</v>
      </c>
      <c r="C105" s="25">
        <f>DATE(2024,12,10)</f>
        <v>45636</v>
      </c>
      <c r="D105" s="20" t="s">
        <v>259</v>
      </c>
      <c r="E105" s="20" t="s">
        <v>303</v>
      </c>
      <c r="F105" s="20" t="s">
        <v>390</v>
      </c>
      <c r="G105" s="21">
        <v>10000</v>
      </c>
      <c r="H105" s="21">
        <v>10000</v>
      </c>
      <c r="I105" s="22">
        <f t="shared" ref="I105:I120" si="6">+G105-H105</f>
        <v>0</v>
      </c>
      <c r="J105" s="23">
        <v>45657</v>
      </c>
      <c r="K105" s="24" t="s">
        <v>11</v>
      </c>
    </row>
    <row r="106" spans="2:11" x14ac:dyDescent="0.3">
      <c r="B106" s="20" t="s">
        <v>196</v>
      </c>
      <c r="C106" s="25">
        <f>DATE(2024,12,12)</f>
        <v>45638</v>
      </c>
      <c r="D106" s="20" t="s">
        <v>254</v>
      </c>
      <c r="E106" s="20" t="s">
        <v>298</v>
      </c>
      <c r="F106" s="20" t="s">
        <v>383</v>
      </c>
      <c r="G106" s="21">
        <v>105000</v>
      </c>
      <c r="H106" s="21">
        <v>105000</v>
      </c>
      <c r="I106" s="22">
        <f t="shared" si="6"/>
        <v>0</v>
      </c>
      <c r="J106" s="23">
        <v>45657</v>
      </c>
      <c r="K106" s="24" t="s">
        <v>11</v>
      </c>
    </row>
    <row r="107" spans="2:11" x14ac:dyDescent="0.3">
      <c r="B107" s="20" t="s">
        <v>197</v>
      </c>
      <c r="C107" s="25">
        <f>DATE(2024,12,12)</f>
        <v>45638</v>
      </c>
      <c r="D107" s="20" t="s">
        <v>255</v>
      </c>
      <c r="E107" s="20" t="s">
        <v>299</v>
      </c>
      <c r="F107" s="20" t="s">
        <v>383</v>
      </c>
      <c r="G107" s="21">
        <v>335000</v>
      </c>
      <c r="H107" s="21">
        <v>335000</v>
      </c>
      <c r="I107" s="22">
        <f t="shared" si="6"/>
        <v>0</v>
      </c>
      <c r="J107" s="23">
        <v>45657</v>
      </c>
      <c r="K107" s="24" t="s">
        <v>11</v>
      </c>
    </row>
    <row r="108" spans="2:11" x14ac:dyDescent="0.3">
      <c r="B108" s="20" t="s">
        <v>198</v>
      </c>
      <c r="C108" s="25">
        <f t="shared" ref="C108:C122" si="7">DATE(2024,12,17)</f>
        <v>45643</v>
      </c>
      <c r="D108" s="20" t="s">
        <v>262</v>
      </c>
      <c r="E108" s="20" t="s">
        <v>306</v>
      </c>
      <c r="F108" s="20" t="s">
        <v>391</v>
      </c>
      <c r="G108" s="21">
        <v>14012.5</v>
      </c>
      <c r="H108" s="21">
        <v>14012.5</v>
      </c>
      <c r="I108" s="22">
        <f t="shared" si="6"/>
        <v>0</v>
      </c>
      <c r="J108" s="23">
        <v>45657</v>
      </c>
      <c r="K108" s="24" t="s">
        <v>11</v>
      </c>
    </row>
    <row r="109" spans="2:11" x14ac:dyDescent="0.3">
      <c r="B109" s="20" t="s">
        <v>199</v>
      </c>
      <c r="C109" s="25">
        <f t="shared" si="7"/>
        <v>45643</v>
      </c>
      <c r="D109" s="20" t="s">
        <v>87</v>
      </c>
      <c r="E109" s="20" t="s">
        <v>102</v>
      </c>
      <c r="F109" s="20" t="s">
        <v>392</v>
      </c>
      <c r="G109" s="21">
        <v>44000</v>
      </c>
      <c r="H109" s="21">
        <v>44000</v>
      </c>
      <c r="I109" s="22">
        <f t="shared" si="6"/>
        <v>0</v>
      </c>
      <c r="J109" s="23">
        <v>45657</v>
      </c>
      <c r="K109" s="24" t="s">
        <v>11</v>
      </c>
    </row>
    <row r="110" spans="2:11" x14ac:dyDescent="0.3">
      <c r="B110" s="20" t="s">
        <v>200</v>
      </c>
      <c r="C110" s="25">
        <f t="shared" si="7"/>
        <v>45643</v>
      </c>
      <c r="D110" s="20" t="s">
        <v>271</v>
      </c>
      <c r="E110" s="20" t="s">
        <v>316</v>
      </c>
      <c r="F110" s="20" t="s">
        <v>393</v>
      </c>
      <c r="G110" s="21">
        <v>141673.45000000001</v>
      </c>
      <c r="H110" s="21">
        <v>141673.45000000001</v>
      </c>
      <c r="I110" s="22">
        <f>+G110-H110</f>
        <v>0</v>
      </c>
      <c r="J110" s="23">
        <v>45657</v>
      </c>
      <c r="K110" s="24" t="s">
        <v>11</v>
      </c>
    </row>
    <row r="111" spans="2:11" x14ac:dyDescent="0.3">
      <c r="B111" s="20" t="s">
        <v>201</v>
      </c>
      <c r="C111" s="25">
        <f t="shared" si="7"/>
        <v>45643</v>
      </c>
      <c r="D111" s="20" t="s">
        <v>272</v>
      </c>
      <c r="E111" s="20" t="s">
        <v>317</v>
      </c>
      <c r="F111" s="20" t="s">
        <v>394</v>
      </c>
      <c r="G111" s="21">
        <v>108000</v>
      </c>
      <c r="H111" s="21">
        <v>108000</v>
      </c>
      <c r="I111" s="22">
        <f>+G111-H111</f>
        <v>0</v>
      </c>
      <c r="J111" s="23">
        <v>45657</v>
      </c>
      <c r="K111" s="24" t="s">
        <v>11</v>
      </c>
    </row>
    <row r="112" spans="2:11" x14ac:dyDescent="0.3">
      <c r="B112" s="20" t="s">
        <v>113</v>
      </c>
      <c r="C112" s="25">
        <f t="shared" si="7"/>
        <v>45643</v>
      </c>
      <c r="D112" s="20" t="s">
        <v>31</v>
      </c>
      <c r="E112" s="20" t="s">
        <v>34</v>
      </c>
      <c r="F112" s="20" t="s">
        <v>395</v>
      </c>
      <c r="G112" s="21">
        <v>105999.4</v>
      </c>
      <c r="H112" s="21">
        <v>105999.4</v>
      </c>
      <c r="I112" s="22">
        <f t="shared" si="6"/>
        <v>0</v>
      </c>
      <c r="J112" s="23">
        <v>45657</v>
      </c>
      <c r="K112" s="24" t="s">
        <v>11</v>
      </c>
    </row>
    <row r="113" spans="2:11" x14ac:dyDescent="0.3">
      <c r="B113" s="20" t="s">
        <v>202</v>
      </c>
      <c r="C113" s="25">
        <f t="shared" si="7"/>
        <v>45643</v>
      </c>
      <c r="D113" s="20" t="s">
        <v>273</v>
      </c>
      <c r="E113" s="20" t="s">
        <v>318</v>
      </c>
      <c r="F113" s="20" t="s">
        <v>396</v>
      </c>
      <c r="G113" s="21">
        <v>147500</v>
      </c>
      <c r="H113" s="21">
        <v>147500</v>
      </c>
      <c r="I113" s="22">
        <f t="shared" si="6"/>
        <v>0</v>
      </c>
      <c r="J113" s="23">
        <v>45657</v>
      </c>
      <c r="K113" s="24" t="s">
        <v>11</v>
      </c>
    </row>
    <row r="114" spans="2:11" x14ac:dyDescent="0.3">
      <c r="B114" s="20" t="s">
        <v>203</v>
      </c>
      <c r="C114" s="25">
        <f t="shared" si="7"/>
        <v>45643</v>
      </c>
      <c r="D114" s="20" t="s">
        <v>274</v>
      </c>
      <c r="E114" s="20" t="s">
        <v>319</v>
      </c>
      <c r="F114" s="20" t="s">
        <v>397</v>
      </c>
      <c r="G114" s="21">
        <v>1120</v>
      </c>
      <c r="H114" s="21">
        <v>1120</v>
      </c>
      <c r="I114" s="22">
        <f t="shared" si="6"/>
        <v>0</v>
      </c>
      <c r="J114" s="23">
        <v>45657</v>
      </c>
      <c r="K114" s="24" t="s">
        <v>11</v>
      </c>
    </row>
    <row r="115" spans="2:11" x14ac:dyDescent="0.3">
      <c r="B115" s="20" t="s">
        <v>204</v>
      </c>
      <c r="C115" s="25">
        <f t="shared" si="7"/>
        <v>45643</v>
      </c>
      <c r="D115" s="20" t="s">
        <v>274</v>
      </c>
      <c r="E115" s="20" t="s">
        <v>319</v>
      </c>
      <c r="F115" s="20" t="s">
        <v>398</v>
      </c>
      <c r="G115" s="21">
        <v>1120</v>
      </c>
      <c r="H115" s="21">
        <v>1120</v>
      </c>
      <c r="I115" s="22">
        <f t="shared" si="6"/>
        <v>0</v>
      </c>
      <c r="J115" s="23">
        <v>45657</v>
      </c>
      <c r="K115" s="24" t="s">
        <v>11</v>
      </c>
    </row>
    <row r="116" spans="2:11" x14ac:dyDescent="0.3">
      <c r="B116" s="20" t="s">
        <v>205</v>
      </c>
      <c r="C116" s="25">
        <f t="shared" si="7"/>
        <v>45643</v>
      </c>
      <c r="D116" s="20" t="s">
        <v>274</v>
      </c>
      <c r="E116" s="20" t="s">
        <v>319</v>
      </c>
      <c r="F116" s="20" t="s">
        <v>399</v>
      </c>
      <c r="G116" s="21">
        <v>1120</v>
      </c>
      <c r="H116" s="21">
        <v>1120</v>
      </c>
      <c r="I116" s="22">
        <f t="shared" si="6"/>
        <v>0</v>
      </c>
      <c r="J116" s="23">
        <v>45657</v>
      </c>
      <c r="K116" s="24" t="s">
        <v>11</v>
      </c>
    </row>
    <row r="117" spans="2:11" x14ac:dyDescent="0.3">
      <c r="B117" s="20" t="s">
        <v>206</v>
      </c>
      <c r="C117" s="25">
        <f t="shared" si="7"/>
        <v>45643</v>
      </c>
      <c r="D117" s="20" t="s">
        <v>274</v>
      </c>
      <c r="E117" s="20" t="s">
        <v>319</v>
      </c>
      <c r="F117" s="20" t="s">
        <v>400</v>
      </c>
      <c r="G117" s="21">
        <v>1120</v>
      </c>
      <c r="H117" s="21">
        <v>1120</v>
      </c>
      <c r="I117" s="22">
        <f>+G117-H117</f>
        <v>0</v>
      </c>
      <c r="J117" s="23">
        <v>45657</v>
      </c>
      <c r="K117" s="24" t="s">
        <v>11</v>
      </c>
    </row>
    <row r="118" spans="2:11" x14ac:dyDescent="0.3">
      <c r="B118" s="20" t="s">
        <v>207</v>
      </c>
      <c r="C118" s="25">
        <f t="shared" si="7"/>
        <v>45643</v>
      </c>
      <c r="D118" s="20" t="s">
        <v>275</v>
      </c>
      <c r="E118" s="20" t="s">
        <v>320</v>
      </c>
      <c r="F118" s="20" t="s">
        <v>106</v>
      </c>
      <c r="G118" s="21">
        <v>99270</v>
      </c>
      <c r="H118" s="21">
        <v>99270</v>
      </c>
      <c r="I118" s="22">
        <f>+G118-H118</f>
        <v>0</v>
      </c>
      <c r="J118" s="23">
        <v>45657</v>
      </c>
      <c r="K118" s="24" t="s">
        <v>11</v>
      </c>
    </row>
    <row r="119" spans="2:11" x14ac:dyDescent="0.3">
      <c r="B119" s="20" t="s">
        <v>110</v>
      </c>
      <c r="C119" s="25">
        <f t="shared" si="7"/>
        <v>45643</v>
      </c>
      <c r="D119" s="20" t="s">
        <v>84</v>
      </c>
      <c r="E119" s="20" t="s">
        <v>99</v>
      </c>
      <c r="F119" s="20" t="s">
        <v>401</v>
      </c>
      <c r="G119" s="21">
        <v>150000</v>
      </c>
      <c r="H119" s="21">
        <v>150000</v>
      </c>
      <c r="I119" s="22">
        <f t="shared" si="6"/>
        <v>0</v>
      </c>
      <c r="J119" s="23">
        <v>45657</v>
      </c>
      <c r="K119" s="24" t="s">
        <v>11</v>
      </c>
    </row>
    <row r="120" spans="2:11" x14ac:dyDescent="0.3">
      <c r="B120" s="20" t="s">
        <v>208</v>
      </c>
      <c r="C120" s="25">
        <f t="shared" si="7"/>
        <v>45643</v>
      </c>
      <c r="D120" s="20" t="s">
        <v>39</v>
      </c>
      <c r="E120" s="20" t="s">
        <v>40</v>
      </c>
      <c r="F120" s="20" t="s">
        <v>402</v>
      </c>
      <c r="G120" s="21">
        <v>18211.38</v>
      </c>
      <c r="H120" s="21">
        <v>18211.38</v>
      </c>
      <c r="I120" s="22">
        <f t="shared" si="6"/>
        <v>0</v>
      </c>
      <c r="J120" s="23">
        <v>45657</v>
      </c>
      <c r="K120" s="24" t="s">
        <v>11</v>
      </c>
    </row>
    <row r="121" spans="2:11" x14ac:dyDescent="0.3">
      <c r="B121" s="20" t="s">
        <v>209</v>
      </c>
      <c r="C121" s="25">
        <f t="shared" si="7"/>
        <v>45643</v>
      </c>
      <c r="D121" s="20" t="s">
        <v>276</v>
      </c>
      <c r="E121" s="20" t="s">
        <v>321</v>
      </c>
      <c r="F121" s="20" t="s">
        <v>403</v>
      </c>
      <c r="G121" s="21">
        <v>162250</v>
      </c>
      <c r="H121" s="21">
        <v>162250</v>
      </c>
      <c r="I121" s="22">
        <f>+G121-H121</f>
        <v>0</v>
      </c>
      <c r="J121" s="23">
        <v>45657</v>
      </c>
      <c r="K121" s="24" t="s">
        <v>11</v>
      </c>
    </row>
    <row r="122" spans="2:11" x14ac:dyDescent="0.3">
      <c r="B122" s="20" t="s">
        <v>210</v>
      </c>
      <c r="C122" s="25">
        <f t="shared" si="7"/>
        <v>45643</v>
      </c>
      <c r="D122" s="20" t="s">
        <v>51</v>
      </c>
      <c r="E122" s="20" t="s">
        <v>56</v>
      </c>
      <c r="F122" s="20" t="s">
        <v>404</v>
      </c>
      <c r="G122" s="21">
        <v>613999.84</v>
      </c>
      <c r="H122" s="21">
        <v>613999.84</v>
      </c>
      <c r="I122" s="22">
        <f>+G122-H122</f>
        <v>0</v>
      </c>
      <c r="J122" s="23">
        <v>45657</v>
      </c>
      <c r="K122" s="24" t="s">
        <v>11</v>
      </c>
    </row>
    <row r="123" spans="2:11" x14ac:dyDescent="0.3">
      <c r="B123" s="20" t="s">
        <v>135</v>
      </c>
      <c r="C123" s="25">
        <f>DATE(2024,12,13)</f>
        <v>45639</v>
      </c>
      <c r="D123" s="20" t="s">
        <v>260</v>
      </c>
      <c r="E123" s="20" t="s">
        <v>304</v>
      </c>
      <c r="F123" s="20" t="s">
        <v>383</v>
      </c>
      <c r="G123" s="21">
        <v>333750</v>
      </c>
      <c r="H123" s="21">
        <v>333750</v>
      </c>
      <c r="I123" s="22">
        <f t="shared" ref="I123:I151" si="8">+G123-H123</f>
        <v>0</v>
      </c>
      <c r="J123" s="23">
        <v>45657</v>
      </c>
      <c r="K123" s="24" t="s">
        <v>11</v>
      </c>
    </row>
    <row r="124" spans="2:11" x14ac:dyDescent="0.3">
      <c r="B124" s="20" t="s">
        <v>211</v>
      </c>
      <c r="C124" s="25">
        <f>DATE(2024,12,16)</f>
        <v>45642</v>
      </c>
      <c r="D124" s="20" t="s">
        <v>63</v>
      </c>
      <c r="E124" s="20" t="s">
        <v>69</v>
      </c>
      <c r="F124" s="20" t="s">
        <v>405</v>
      </c>
      <c r="G124" s="21">
        <v>19500</v>
      </c>
      <c r="H124" s="21">
        <v>19500</v>
      </c>
      <c r="I124" s="22">
        <f t="shared" si="8"/>
        <v>0</v>
      </c>
      <c r="J124" s="23">
        <v>45657</v>
      </c>
      <c r="K124" s="24" t="s">
        <v>11</v>
      </c>
    </row>
    <row r="125" spans="2:11" x14ac:dyDescent="0.3">
      <c r="B125" s="20" t="s">
        <v>212</v>
      </c>
      <c r="C125" s="25">
        <f>DATE(2024,12,16)</f>
        <v>45642</v>
      </c>
      <c r="D125" s="20" t="s">
        <v>243</v>
      </c>
      <c r="E125" s="20" t="s">
        <v>288</v>
      </c>
      <c r="F125" s="20" t="s">
        <v>406</v>
      </c>
      <c r="G125" s="21">
        <v>10620</v>
      </c>
      <c r="H125" s="21">
        <v>10620</v>
      </c>
      <c r="I125" s="22">
        <f t="shared" si="8"/>
        <v>0</v>
      </c>
      <c r="J125" s="23">
        <v>45657</v>
      </c>
      <c r="K125" s="24" t="s">
        <v>11</v>
      </c>
    </row>
    <row r="126" spans="2:11" x14ac:dyDescent="0.3">
      <c r="B126" s="20" t="s">
        <v>213</v>
      </c>
      <c r="C126" s="25">
        <f t="shared" ref="C126:C136" si="9">DATE(2024,12,18)</f>
        <v>45644</v>
      </c>
      <c r="D126" s="20" t="s">
        <v>41</v>
      </c>
      <c r="E126" s="20" t="s">
        <v>44</v>
      </c>
      <c r="F126" s="20" t="s">
        <v>407</v>
      </c>
      <c r="G126" s="21">
        <v>7153.9</v>
      </c>
      <c r="H126" s="21">
        <v>7153.9</v>
      </c>
      <c r="I126" s="22">
        <f t="shared" si="8"/>
        <v>0</v>
      </c>
      <c r="J126" s="23">
        <v>45657</v>
      </c>
      <c r="K126" s="24" t="s">
        <v>11</v>
      </c>
    </row>
    <row r="127" spans="2:11" x14ac:dyDescent="0.3">
      <c r="B127" s="20" t="s">
        <v>214</v>
      </c>
      <c r="C127" s="25">
        <f t="shared" si="9"/>
        <v>45644</v>
      </c>
      <c r="D127" s="20" t="s">
        <v>35</v>
      </c>
      <c r="E127" s="20" t="s">
        <v>37</v>
      </c>
      <c r="F127" s="20" t="s">
        <v>408</v>
      </c>
      <c r="G127" s="21">
        <v>8260</v>
      </c>
      <c r="H127" s="21">
        <v>8260</v>
      </c>
      <c r="I127" s="22">
        <f t="shared" si="8"/>
        <v>0</v>
      </c>
      <c r="J127" s="23">
        <v>45657</v>
      </c>
      <c r="K127" s="24" t="s">
        <v>11</v>
      </c>
    </row>
    <row r="128" spans="2:11" x14ac:dyDescent="0.3">
      <c r="B128" s="20" t="s">
        <v>215</v>
      </c>
      <c r="C128" s="25">
        <f t="shared" si="9"/>
        <v>45644</v>
      </c>
      <c r="D128" s="20" t="s">
        <v>79</v>
      </c>
      <c r="E128" s="20" t="s">
        <v>94</v>
      </c>
      <c r="F128" s="20" t="s">
        <v>409</v>
      </c>
      <c r="G128" s="21">
        <v>810</v>
      </c>
      <c r="H128" s="21">
        <v>810</v>
      </c>
      <c r="I128" s="22">
        <f>+G128-H128</f>
        <v>0</v>
      </c>
      <c r="J128" s="23">
        <v>45657</v>
      </c>
      <c r="K128" s="24" t="s">
        <v>11</v>
      </c>
    </row>
    <row r="129" spans="2:11" x14ac:dyDescent="0.3">
      <c r="B129" s="20" t="s">
        <v>216</v>
      </c>
      <c r="C129" s="25">
        <f t="shared" si="9"/>
        <v>45644</v>
      </c>
      <c r="D129" s="20" t="s">
        <v>247</v>
      </c>
      <c r="E129" s="20" t="s">
        <v>291</v>
      </c>
      <c r="F129" s="20" t="s">
        <v>410</v>
      </c>
      <c r="G129" s="21">
        <v>1980</v>
      </c>
      <c r="H129" s="21">
        <v>1980</v>
      </c>
      <c r="I129" s="22">
        <f>+G129-H129</f>
        <v>0</v>
      </c>
      <c r="J129" s="23">
        <v>45657</v>
      </c>
      <c r="K129" s="24" t="s">
        <v>11</v>
      </c>
    </row>
    <row r="130" spans="2:11" x14ac:dyDescent="0.3">
      <c r="B130" s="20" t="s">
        <v>217</v>
      </c>
      <c r="C130" s="25">
        <f t="shared" si="9"/>
        <v>45644</v>
      </c>
      <c r="D130" s="20" t="s">
        <v>247</v>
      </c>
      <c r="E130" s="20" t="s">
        <v>291</v>
      </c>
      <c r="F130" s="20" t="s">
        <v>411</v>
      </c>
      <c r="G130" s="21">
        <v>2400</v>
      </c>
      <c r="H130" s="21">
        <v>2400</v>
      </c>
      <c r="I130" s="22">
        <f t="shared" si="8"/>
        <v>0</v>
      </c>
      <c r="J130" s="23">
        <v>45657</v>
      </c>
      <c r="K130" s="24" t="s">
        <v>11</v>
      </c>
    </row>
    <row r="131" spans="2:11" x14ac:dyDescent="0.3">
      <c r="B131" s="20" t="s">
        <v>218</v>
      </c>
      <c r="C131" s="25">
        <f t="shared" si="9"/>
        <v>45644</v>
      </c>
      <c r="D131" s="20" t="s">
        <v>247</v>
      </c>
      <c r="E131" s="20" t="s">
        <v>291</v>
      </c>
      <c r="F131" s="20" t="s">
        <v>412</v>
      </c>
      <c r="G131" s="21">
        <v>2340</v>
      </c>
      <c r="H131" s="21">
        <v>2340</v>
      </c>
      <c r="I131" s="22">
        <f t="shared" si="8"/>
        <v>0</v>
      </c>
      <c r="J131" s="23">
        <v>45657</v>
      </c>
      <c r="K131" s="24" t="s">
        <v>11</v>
      </c>
    </row>
    <row r="132" spans="2:11" x14ac:dyDescent="0.3">
      <c r="B132" s="20" t="s">
        <v>219</v>
      </c>
      <c r="C132" s="25">
        <f t="shared" si="9"/>
        <v>45644</v>
      </c>
      <c r="D132" s="20" t="s">
        <v>277</v>
      </c>
      <c r="E132" s="20" t="s">
        <v>322</v>
      </c>
      <c r="F132" s="20" t="s">
        <v>413</v>
      </c>
      <c r="G132" s="21">
        <v>26550</v>
      </c>
      <c r="H132" s="21">
        <v>26550</v>
      </c>
      <c r="I132" s="22">
        <f t="shared" si="8"/>
        <v>0</v>
      </c>
      <c r="J132" s="23">
        <v>45657</v>
      </c>
      <c r="K132" s="24" t="s">
        <v>11</v>
      </c>
    </row>
    <row r="133" spans="2:11" x14ac:dyDescent="0.3">
      <c r="B133" s="20" t="s">
        <v>220</v>
      </c>
      <c r="C133" s="25">
        <f t="shared" si="9"/>
        <v>45644</v>
      </c>
      <c r="D133" s="20" t="s">
        <v>29</v>
      </c>
      <c r="E133" s="20" t="s">
        <v>32</v>
      </c>
      <c r="F133" s="20" t="s">
        <v>414</v>
      </c>
      <c r="G133" s="21">
        <v>100000</v>
      </c>
      <c r="H133" s="21">
        <v>100000</v>
      </c>
      <c r="I133" s="22">
        <f t="shared" si="8"/>
        <v>0</v>
      </c>
      <c r="J133" s="23">
        <v>45657</v>
      </c>
      <c r="K133" s="24" t="s">
        <v>11</v>
      </c>
    </row>
    <row r="134" spans="2:11" x14ac:dyDescent="0.3">
      <c r="B134" s="20" t="s">
        <v>221</v>
      </c>
      <c r="C134" s="25">
        <f t="shared" si="9"/>
        <v>45644</v>
      </c>
      <c r="D134" s="20" t="s">
        <v>50</v>
      </c>
      <c r="E134" s="20" t="s">
        <v>55</v>
      </c>
      <c r="F134" s="20" t="s">
        <v>105</v>
      </c>
      <c r="G134" s="21">
        <v>17700</v>
      </c>
      <c r="H134" s="21">
        <v>17700</v>
      </c>
      <c r="I134" s="22">
        <f t="shared" si="8"/>
        <v>0</v>
      </c>
      <c r="J134" s="23">
        <v>45657</v>
      </c>
      <c r="K134" s="24" t="s">
        <v>11</v>
      </c>
    </row>
    <row r="135" spans="2:11" x14ac:dyDescent="0.3">
      <c r="B135" s="20" t="s">
        <v>222</v>
      </c>
      <c r="C135" s="25">
        <f t="shared" si="9"/>
        <v>45644</v>
      </c>
      <c r="D135" s="20" t="s">
        <v>30</v>
      </c>
      <c r="E135" s="20" t="s">
        <v>33</v>
      </c>
      <c r="F135" s="20" t="s">
        <v>415</v>
      </c>
      <c r="G135" s="21">
        <v>50000</v>
      </c>
      <c r="H135" s="21">
        <v>50000</v>
      </c>
      <c r="I135" s="22">
        <f>+G135-H135</f>
        <v>0</v>
      </c>
      <c r="J135" s="23">
        <v>45657</v>
      </c>
      <c r="K135" s="24" t="s">
        <v>11</v>
      </c>
    </row>
    <row r="136" spans="2:11" x14ac:dyDescent="0.3">
      <c r="B136" s="20" t="s">
        <v>223</v>
      </c>
      <c r="C136" s="25">
        <f t="shared" si="9"/>
        <v>45644</v>
      </c>
      <c r="D136" s="20" t="s">
        <v>245</v>
      </c>
      <c r="E136" s="20" t="s">
        <v>289</v>
      </c>
      <c r="F136" s="20" t="s">
        <v>416</v>
      </c>
      <c r="G136" s="21">
        <v>15000</v>
      </c>
      <c r="H136" s="21">
        <v>15000</v>
      </c>
      <c r="I136" s="22">
        <f>+G136-H136</f>
        <v>0</v>
      </c>
      <c r="J136" s="23">
        <v>45657</v>
      </c>
      <c r="K136" s="24" t="s">
        <v>11</v>
      </c>
    </row>
    <row r="137" spans="2:11" x14ac:dyDescent="0.3">
      <c r="B137" s="20" t="s">
        <v>224</v>
      </c>
      <c r="C137" s="25">
        <f t="shared" ref="C137:C158" si="10">DATE(2024,12,19)</f>
        <v>45645</v>
      </c>
      <c r="D137" s="20" t="s">
        <v>278</v>
      </c>
      <c r="E137" s="20" t="s">
        <v>323</v>
      </c>
      <c r="F137" s="20" t="s">
        <v>417</v>
      </c>
      <c r="G137" s="21">
        <v>29500</v>
      </c>
      <c r="H137" s="21">
        <v>29500</v>
      </c>
      <c r="I137" s="22">
        <f t="shared" si="8"/>
        <v>0</v>
      </c>
      <c r="J137" s="23">
        <v>45657</v>
      </c>
      <c r="K137" s="24" t="s">
        <v>11</v>
      </c>
    </row>
    <row r="138" spans="2:11" x14ac:dyDescent="0.3">
      <c r="B138" s="20" t="s">
        <v>225</v>
      </c>
      <c r="C138" s="25">
        <f t="shared" si="10"/>
        <v>45645</v>
      </c>
      <c r="D138" s="20" t="s">
        <v>279</v>
      </c>
      <c r="E138" s="20" t="s">
        <v>324</v>
      </c>
      <c r="F138" s="20" t="s">
        <v>418</v>
      </c>
      <c r="G138" s="21">
        <v>899999.99</v>
      </c>
      <c r="H138" s="21">
        <v>899999.99</v>
      </c>
      <c r="I138" s="22">
        <f t="shared" si="8"/>
        <v>0</v>
      </c>
      <c r="J138" s="23">
        <v>45657</v>
      </c>
      <c r="K138" s="24" t="s">
        <v>11</v>
      </c>
    </row>
    <row r="139" spans="2:11" x14ac:dyDescent="0.3">
      <c r="B139" s="20" t="s">
        <v>156</v>
      </c>
      <c r="C139" s="25">
        <f t="shared" si="10"/>
        <v>45645</v>
      </c>
      <c r="D139" s="20" t="s">
        <v>88</v>
      </c>
      <c r="E139" s="20" t="s">
        <v>103</v>
      </c>
      <c r="F139" s="20" t="s">
        <v>419</v>
      </c>
      <c r="G139" s="21">
        <v>229510</v>
      </c>
      <c r="H139" s="21">
        <v>229510</v>
      </c>
      <c r="I139" s="22">
        <f t="shared" si="8"/>
        <v>0</v>
      </c>
      <c r="J139" s="23">
        <v>45657</v>
      </c>
      <c r="K139" s="24" t="s">
        <v>11</v>
      </c>
    </row>
    <row r="140" spans="2:11" x14ac:dyDescent="0.3">
      <c r="B140" s="20" t="s">
        <v>226</v>
      </c>
      <c r="C140" s="25">
        <f t="shared" si="10"/>
        <v>45645</v>
      </c>
      <c r="D140" s="20" t="s">
        <v>48</v>
      </c>
      <c r="E140" s="20" t="s">
        <v>53</v>
      </c>
      <c r="F140" s="20" t="s">
        <v>57</v>
      </c>
      <c r="G140" s="21">
        <v>38232</v>
      </c>
      <c r="H140" s="21">
        <v>38232</v>
      </c>
      <c r="I140" s="22">
        <f t="shared" si="8"/>
        <v>0</v>
      </c>
      <c r="J140" s="23">
        <v>45657</v>
      </c>
      <c r="K140" s="24" t="s">
        <v>11</v>
      </c>
    </row>
    <row r="141" spans="2:11" x14ac:dyDescent="0.3">
      <c r="B141" s="20" t="s">
        <v>227</v>
      </c>
      <c r="C141" s="25">
        <f t="shared" si="10"/>
        <v>45645</v>
      </c>
      <c r="D141" s="20" t="s">
        <v>258</v>
      </c>
      <c r="E141" s="20" t="s">
        <v>302</v>
      </c>
      <c r="F141" s="20" t="s">
        <v>383</v>
      </c>
      <c r="G141" s="21">
        <v>197500</v>
      </c>
      <c r="H141" s="21">
        <v>197500</v>
      </c>
      <c r="I141" s="22">
        <f>+G141-H141</f>
        <v>0</v>
      </c>
      <c r="J141" s="23">
        <v>45657</v>
      </c>
      <c r="K141" s="24" t="s">
        <v>11</v>
      </c>
    </row>
    <row r="142" spans="2:11" x14ac:dyDescent="0.3">
      <c r="B142" s="20" t="s">
        <v>228</v>
      </c>
      <c r="C142" s="25">
        <f t="shared" si="10"/>
        <v>45645</v>
      </c>
      <c r="D142" s="20" t="s">
        <v>250</v>
      </c>
      <c r="E142" s="20" t="s">
        <v>294</v>
      </c>
      <c r="F142" s="20" t="s">
        <v>383</v>
      </c>
      <c r="G142" s="21">
        <v>48125</v>
      </c>
      <c r="H142" s="21">
        <v>48125</v>
      </c>
      <c r="I142" s="22">
        <f>+G142-H142</f>
        <v>0</v>
      </c>
      <c r="J142" s="23">
        <v>45657</v>
      </c>
      <c r="K142" s="24" t="s">
        <v>11</v>
      </c>
    </row>
    <row r="143" spans="2:11" x14ac:dyDescent="0.3">
      <c r="B143" s="20" t="s">
        <v>224</v>
      </c>
      <c r="C143" s="25">
        <f t="shared" si="10"/>
        <v>45645</v>
      </c>
      <c r="D143" s="20" t="s">
        <v>280</v>
      </c>
      <c r="E143" s="20" t="s">
        <v>325</v>
      </c>
      <c r="F143" s="20" t="s">
        <v>420</v>
      </c>
      <c r="G143" s="21">
        <v>197496.54</v>
      </c>
      <c r="H143" s="21">
        <v>197496.54</v>
      </c>
      <c r="I143" s="22">
        <f t="shared" si="8"/>
        <v>0</v>
      </c>
      <c r="J143" s="23">
        <v>45657</v>
      </c>
      <c r="K143" s="24" t="s">
        <v>11</v>
      </c>
    </row>
    <row r="144" spans="2:11" x14ac:dyDescent="0.3">
      <c r="B144" s="20" t="s">
        <v>229</v>
      </c>
      <c r="C144" s="25">
        <f t="shared" si="10"/>
        <v>45645</v>
      </c>
      <c r="D144" s="20" t="s">
        <v>242</v>
      </c>
      <c r="E144" s="20" t="s">
        <v>287</v>
      </c>
      <c r="F144" s="20" t="s">
        <v>421</v>
      </c>
      <c r="G144" s="21">
        <v>384919.6</v>
      </c>
      <c r="H144" s="21">
        <v>384919.6</v>
      </c>
      <c r="I144" s="22">
        <f t="shared" si="8"/>
        <v>0</v>
      </c>
      <c r="J144" s="23">
        <v>45657</v>
      </c>
      <c r="K144" s="24" t="s">
        <v>11</v>
      </c>
    </row>
    <row r="145" spans="2:11" x14ac:dyDescent="0.3">
      <c r="B145" s="20" t="s">
        <v>230</v>
      </c>
      <c r="C145" s="25">
        <f t="shared" si="10"/>
        <v>45645</v>
      </c>
      <c r="D145" s="20" t="s">
        <v>82</v>
      </c>
      <c r="E145" s="20" t="s">
        <v>97</v>
      </c>
      <c r="F145" s="20" t="s">
        <v>422</v>
      </c>
      <c r="G145" s="21">
        <v>41300</v>
      </c>
      <c r="H145" s="21">
        <v>41300</v>
      </c>
      <c r="I145" s="22">
        <f t="shared" si="8"/>
        <v>0</v>
      </c>
      <c r="J145" s="23">
        <v>45657</v>
      </c>
      <c r="K145" s="24" t="s">
        <v>11</v>
      </c>
    </row>
    <row r="146" spans="2:11" x14ac:dyDescent="0.3">
      <c r="B146" s="20" t="s">
        <v>59</v>
      </c>
      <c r="C146" s="25">
        <f t="shared" si="10"/>
        <v>45645</v>
      </c>
      <c r="D146" s="20" t="s">
        <v>82</v>
      </c>
      <c r="E146" s="20" t="s">
        <v>97</v>
      </c>
      <c r="F146" s="20" t="s">
        <v>423</v>
      </c>
      <c r="G146" s="21">
        <v>41300</v>
      </c>
      <c r="H146" s="21">
        <v>41300</v>
      </c>
      <c r="I146" s="22">
        <f t="shared" si="8"/>
        <v>0</v>
      </c>
      <c r="J146" s="23">
        <v>45657</v>
      </c>
      <c r="K146" s="24" t="s">
        <v>11</v>
      </c>
    </row>
    <row r="147" spans="2:11" x14ac:dyDescent="0.3">
      <c r="B147" s="20" t="s">
        <v>231</v>
      </c>
      <c r="C147" s="25">
        <f t="shared" si="10"/>
        <v>45645</v>
      </c>
      <c r="D147" s="20" t="s">
        <v>89</v>
      </c>
      <c r="E147" s="20" t="s">
        <v>104</v>
      </c>
      <c r="F147" s="20" t="s">
        <v>424</v>
      </c>
      <c r="G147" s="21">
        <v>106200</v>
      </c>
      <c r="H147" s="21">
        <v>106200</v>
      </c>
      <c r="I147" s="22">
        <f t="shared" si="8"/>
        <v>0</v>
      </c>
      <c r="J147" s="23">
        <v>45657</v>
      </c>
      <c r="K147" s="24" t="s">
        <v>11</v>
      </c>
    </row>
    <row r="148" spans="2:11" x14ac:dyDescent="0.3">
      <c r="B148" s="20" t="s">
        <v>232</v>
      </c>
      <c r="C148" s="25">
        <f t="shared" si="10"/>
        <v>45645</v>
      </c>
      <c r="D148" s="20" t="s">
        <v>281</v>
      </c>
      <c r="E148" s="20" t="s">
        <v>326</v>
      </c>
      <c r="F148" s="20" t="s">
        <v>57</v>
      </c>
      <c r="G148" s="21">
        <v>124160</v>
      </c>
      <c r="H148" s="21">
        <v>124160</v>
      </c>
      <c r="I148" s="22">
        <f>+G148-H148</f>
        <v>0</v>
      </c>
      <c r="J148" s="23">
        <v>45657</v>
      </c>
      <c r="K148" s="24" t="s">
        <v>11</v>
      </c>
    </row>
    <row r="149" spans="2:11" x14ac:dyDescent="0.3">
      <c r="B149" s="20" t="s">
        <v>233</v>
      </c>
      <c r="C149" s="25">
        <f t="shared" si="10"/>
        <v>45645</v>
      </c>
      <c r="D149" s="20" t="s">
        <v>282</v>
      </c>
      <c r="E149" s="20" t="s">
        <v>327</v>
      </c>
      <c r="F149" s="20" t="s">
        <v>425</v>
      </c>
      <c r="G149" s="21">
        <v>49560</v>
      </c>
      <c r="H149" s="21">
        <v>49560</v>
      </c>
      <c r="I149" s="22">
        <f>+G149-H149</f>
        <v>0</v>
      </c>
      <c r="J149" s="23">
        <v>45657</v>
      </c>
      <c r="K149" s="24" t="s">
        <v>11</v>
      </c>
    </row>
    <row r="150" spans="2:11" x14ac:dyDescent="0.3">
      <c r="B150" s="20" t="s">
        <v>234</v>
      </c>
      <c r="C150" s="25">
        <f t="shared" si="10"/>
        <v>45645</v>
      </c>
      <c r="D150" s="20" t="s">
        <v>283</v>
      </c>
      <c r="E150" s="20" t="s">
        <v>328</v>
      </c>
      <c r="F150" s="20" t="s">
        <v>426</v>
      </c>
      <c r="G150" s="21">
        <v>23448.959999999999</v>
      </c>
      <c r="H150" s="21">
        <v>23448.959999999999</v>
      </c>
      <c r="I150" s="22">
        <f t="shared" si="8"/>
        <v>0</v>
      </c>
      <c r="J150" s="23">
        <v>45657</v>
      </c>
      <c r="K150" s="24" t="s">
        <v>11</v>
      </c>
    </row>
    <row r="151" spans="2:11" x14ac:dyDescent="0.3">
      <c r="B151" s="20" t="s">
        <v>73</v>
      </c>
      <c r="C151" s="25">
        <f t="shared" si="10"/>
        <v>45645</v>
      </c>
      <c r="D151" s="20" t="s">
        <v>43</v>
      </c>
      <c r="E151" s="20" t="s">
        <v>47</v>
      </c>
      <c r="F151" s="20" t="s">
        <v>427</v>
      </c>
      <c r="G151" s="21">
        <v>59000</v>
      </c>
      <c r="H151" s="21">
        <v>59000</v>
      </c>
      <c r="I151" s="22">
        <f t="shared" si="8"/>
        <v>0</v>
      </c>
      <c r="J151" s="23">
        <v>45657</v>
      </c>
      <c r="K151" s="24" t="s">
        <v>11</v>
      </c>
    </row>
    <row r="152" spans="2:11" x14ac:dyDescent="0.3">
      <c r="B152" s="20" t="s">
        <v>235</v>
      </c>
      <c r="C152" s="25">
        <f t="shared" si="10"/>
        <v>45645</v>
      </c>
      <c r="D152" s="20" t="s">
        <v>81</v>
      </c>
      <c r="E152" s="20" t="s">
        <v>96</v>
      </c>
      <c r="F152" s="20" t="s">
        <v>428</v>
      </c>
      <c r="G152" s="21">
        <v>159300</v>
      </c>
      <c r="H152" s="21">
        <v>159300</v>
      </c>
      <c r="I152" s="22">
        <f>+G152-H152</f>
        <v>0</v>
      </c>
      <c r="J152" s="23">
        <v>45657</v>
      </c>
      <c r="K152" s="24" t="s">
        <v>11</v>
      </c>
    </row>
    <row r="153" spans="2:11" x14ac:dyDescent="0.3">
      <c r="B153" s="20" t="s">
        <v>236</v>
      </c>
      <c r="C153" s="25">
        <f t="shared" si="10"/>
        <v>45645</v>
      </c>
      <c r="D153" s="20" t="s">
        <v>81</v>
      </c>
      <c r="E153" s="20" t="s">
        <v>96</v>
      </c>
      <c r="F153" s="20" t="s">
        <v>429</v>
      </c>
      <c r="G153" s="21">
        <v>40710</v>
      </c>
      <c r="H153" s="21">
        <v>40710</v>
      </c>
      <c r="I153" s="22">
        <f>+G153-H153</f>
        <v>0</v>
      </c>
      <c r="J153" s="23">
        <v>45657</v>
      </c>
      <c r="K153" s="24" t="s">
        <v>11</v>
      </c>
    </row>
    <row r="154" spans="2:11" x14ac:dyDescent="0.3">
      <c r="B154" s="20" t="s">
        <v>237</v>
      </c>
      <c r="C154" s="25">
        <f t="shared" si="10"/>
        <v>45645</v>
      </c>
      <c r="D154" s="20" t="s">
        <v>284</v>
      </c>
      <c r="E154" s="20" t="s">
        <v>329</v>
      </c>
      <c r="F154" s="20" t="s">
        <v>430</v>
      </c>
      <c r="G154" s="21">
        <v>13772</v>
      </c>
      <c r="H154" s="21">
        <v>13772</v>
      </c>
      <c r="I154" s="22">
        <f t="shared" ref="I154:I159" si="11">+G154-H154</f>
        <v>0</v>
      </c>
      <c r="J154" s="23">
        <v>45657</v>
      </c>
      <c r="K154" s="24" t="s">
        <v>11</v>
      </c>
    </row>
    <row r="155" spans="2:11" x14ac:dyDescent="0.3">
      <c r="B155" s="20" t="s">
        <v>238</v>
      </c>
      <c r="C155" s="25">
        <f t="shared" si="10"/>
        <v>45645</v>
      </c>
      <c r="D155" s="20" t="s">
        <v>285</v>
      </c>
      <c r="E155" s="20" t="s">
        <v>330</v>
      </c>
      <c r="F155" s="20" t="s">
        <v>431</v>
      </c>
      <c r="G155" s="21">
        <v>1117964.94</v>
      </c>
      <c r="H155" s="21">
        <v>1117964.94</v>
      </c>
      <c r="I155" s="22">
        <f t="shared" si="11"/>
        <v>0</v>
      </c>
      <c r="J155" s="23">
        <v>45657</v>
      </c>
      <c r="K155" s="24" t="s">
        <v>11</v>
      </c>
    </row>
    <row r="156" spans="2:11" x14ac:dyDescent="0.3">
      <c r="B156" s="20" t="s">
        <v>108</v>
      </c>
      <c r="C156" s="25">
        <f t="shared" si="10"/>
        <v>45645</v>
      </c>
      <c r="D156" s="20" t="s">
        <v>52</v>
      </c>
      <c r="E156" s="20" t="s">
        <v>70</v>
      </c>
      <c r="F156" s="20" t="s">
        <v>432</v>
      </c>
      <c r="G156" s="21">
        <v>225700.96</v>
      </c>
      <c r="H156" s="21">
        <v>225700.96</v>
      </c>
      <c r="I156" s="22">
        <f>+G156-H156</f>
        <v>0</v>
      </c>
      <c r="J156" s="23">
        <v>45657</v>
      </c>
      <c r="K156" s="24" t="s">
        <v>11</v>
      </c>
    </row>
    <row r="157" spans="2:11" x14ac:dyDescent="0.3">
      <c r="B157" s="20" t="s">
        <v>239</v>
      </c>
      <c r="C157" s="25">
        <f t="shared" si="10"/>
        <v>45645</v>
      </c>
      <c r="D157" s="20" t="s">
        <v>243</v>
      </c>
      <c r="E157" s="20" t="s">
        <v>288</v>
      </c>
      <c r="F157" s="20" t="s">
        <v>433</v>
      </c>
      <c r="G157" s="21">
        <v>12321.56</v>
      </c>
      <c r="H157" s="21">
        <v>12321.56</v>
      </c>
      <c r="I157" s="22">
        <f t="shared" si="11"/>
        <v>0</v>
      </c>
      <c r="J157" s="23">
        <v>45657</v>
      </c>
      <c r="K157" s="24" t="s">
        <v>11</v>
      </c>
    </row>
    <row r="158" spans="2:11" x14ac:dyDescent="0.3">
      <c r="B158" s="20" t="s">
        <v>240</v>
      </c>
      <c r="C158" s="25">
        <f t="shared" si="10"/>
        <v>45645</v>
      </c>
      <c r="D158" s="20" t="s">
        <v>27</v>
      </c>
      <c r="E158" s="20" t="s">
        <v>28</v>
      </c>
      <c r="F158" s="20" t="s">
        <v>434</v>
      </c>
      <c r="G158" s="21">
        <v>38500</v>
      </c>
      <c r="H158" s="21">
        <v>38500</v>
      </c>
      <c r="I158" s="22">
        <f t="shared" si="11"/>
        <v>0</v>
      </c>
      <c r="J158" s="23">
        <v>45657</v>
      </c>
      <c r="K158" s="24" t="s">
        <v>11</v>
      </c>
    </row>
    <row r="159" spans="2:11" x14ac:dyDescent="0.3">
      <c r="B159" s="20" t="s">
        <v>241</v>
      </c>
      <c r="C159" s="25">
        <f>DATE(2024,12,20)</f>
        <v>45646</v>
      </c>
      <c r="D159" s="20" t="s">
        <v>286</v>
      </c>
      <c r="E159" s="20" t="s">
        <v>331</v>
      </c>
      <c r="F159" s="20" t="s">
        <v>435</v>
      </c>
      <c r="G159" s="21">
        <v>78175</v>
      </c>
      <c r="H159" s="21">
        <v>78175</v>
      </c>
      <c r="I159" s="22">
        <f t="shared" si="11"/>
        <v>0</v>
      </c>
      <c r="J159" s="23">
        <v>45657</v>
      </c>
      <c r="K159" s="24" t="s">
        <v>11</v>
      </c>
    </row>
    <row r="160" spans="2:11" x14ac:dyDescent="0.3">
      <c r="B160" s="33"/>
      <c r="C160" s="33"/>
      <c r="D160" s="33"/>
      <c r="E160" s="33"/>
      <c r="F160" s="16"/>
      <c r="G160" s="17">
        <f>SUM(G11:G159)</f>
        <v>17042611.93</v>
      </c>
      <c r="H160" s="17">
        <f>SUM(H11:H159)</f>
        <v>17042611.93</v>
      </c>
      <c r="I160" s="18">
        <f>-H169</f>
        <v>0</v>
      </c>
      <c r="J160" s="19"/>
      <c r="K160" s="19"/>
    </row>
    <row r="161" spans="1:14" x14ac:dyDescent="0.3">
      <c r="B161" s="7"/>
      <c r="C161" s="8"/>
      <c r="D161" s="8"/>
      <c r="E161" s="7"/>
      <c r="F161" s="7"/>
      <c r="G161" s="6"/>
    </row>
    <row r="162" spans="1:14" s="4" customFormat="1" x14ac:dyDescent="0.3">
      <c r="B162" s="9"/>
      <c r="C162" s="10"/>
      <c r="D162" s="10"/>
      <c r="E162" s="11"/>
      <c r="F162" s="12"/>
      <c r="G162" s="6"/>
      <c r="H162" s="1"/>
      <c r="L162" s="1"/>
    </row>
    <row r="163" spans="1:14" s="4" customFormat="1" x14ac:dyDescent="0.3">
      <c r="B163" s="9"/>
      <c r="C163" s="10"/>
      <c r="D163" s="10"/>
      <c r="E163" s="11"/>
      <c r="F163" s="12"/>
      <c r="G163" s="6"/>
      <c r="H163" s="1"/>
      <c r="L163" s="1"/>
    </row>
    <row r="164" spans="1:14" s="4" customFormat="1" x14ac:dyDescent="0.3">
      <c r="B164" s="34" t="s">
        <v>19</v>
      </c>
      <c r="C164" s="34"/>
      <c r="D164" s="34"/>
      <c r="E164" s="34"/>
      <c r="F164" s="28" t="s">
        <v>12</v>
      </c>
      <c r="G164" s="28"/>
      <c r="H164" s="28"/>
      <c r="I164" s="28"/>
      <c r="J164" s="28"/>
      <c r="K164" s="28"/>
      <c r="L164" s="1"/>
    </row>
    <row r="165" spans="1:14" s="4" customFormat="1" x14ac:dyDescent="0.3">
      <c r="B165" s="26" t="s">
        <v>58</v>
      </c>
      <c r="C165" s="27"/>
      <c r="D165" s="27"/>
      <c r="E165" s="27"/>
      <c r="F165" s="35" t="s">
        <v>437</v>
      </c>
      <c r="G165" s="29"/>
      <c r="H165" s="29"/>
      <c r="I165" s="29"/>
      <c r="J165" s="29"/>
      <c r="K165" s="29"/>
      <c r="L165" s="1"/>
    </row>
    <row r="171" spans="1:14" s="4" customFormat="1" x14ac:dyDescent="0.3">
      <c r="A171" s="1"/>
      <c r="B171" s="5"/>
      <c r="E171" s="5"/>
      <c r="F171" s="1"/>
      <c r="G171" s="1"/>
      <c r="H171" s="1"/>
      <c r="L171" s="1"/>
      <c r="M171" s="1"/>
      <c r="N171" s="1"/>
    </row>
    <row r="172" spans="1:14" s="4" customFormat="1" x14ac:dyDescent="0.3">
      <c r="A172" s="1"/>
      <c r="B172" s="5"/>
      <c r="E172" s="5"/>
      <c r="F172" s="1"/>
      <c r="G172" s="1"/>
      <c r="H172" s="1"/>
      <c r="L172" s="1"/>
      <c r="M172" s="1"/>
      <c r="N172" s="1"/>
    </row>
    <row r="173" spans="1:14" s="4" customFormat="1" x14ac:dyDescent="0.3">
      <c r="A173" s="1"/>
      <c r="B173" s="5"/>
      <c r="E173" s="5"/>
      <c r="F173" s="1"/>
      <c r="G173" s="1"/>
      <c r="H173" s="1"/>
      <c r="L173" s="1"/>
      <c r="M173" s="1"/>
      <c r="N173" s="1"/>
    </row>
    <row r="174" spans="1:14" s="4" customFormat="1" x14ac:dyDescent="0.3">
      <c r="A174" s="1"/>
      <c r="B174" s="5"/>
      <c r="E174" s="5"/>
      <c r="F174" s="1"/>
      <c r="G174" s="1"/>
      <c r="H174" s="1"/>
      <c r="L174" s="1"/>
      <c r="M174" s="1"/>
      <c r="N174" s="1"/>
    </row>
    <row r="175" spans="1:14" s="4" customFormat="1" x14ac:dyDescent="0.3">
      <c r="A175" s="1"/>
      <c r="B175" s="5"/>
      <c r="E175" s="5"/>
      <c r="F175" s="1"/>
      <c r="G175" s="1"/>
      <c r="H175" s="1"/>
      <c r="L175" s="1"/>
      <c r="M175" s="1"/>
      <c r="N175" s="1"/>
    </row>
    <row r="176" spans="1:14" s="4" customFormat="1" x14ac:dyDescent="0.3">
      <c r="A176" s="1"/>
      <c r="B176" s="5"/>
      <c r="E176" s="5"/>
      <c r="F176" s="1"/>
      <c r="G176" s="1"/>
      <c r="H176" s="1"/>
      <c r="L176" s="1"/>
      <c r="M176" s="1"/>
      <c r="N176" s="1"/>
    </row>
    <row r="177" spans="1:14" s="4" customFormat="1" x14ac:dyDescent="0.3">
      <c r="A177" s="1"/>
      <c r="B177" s="5"/>
      <c r="E177" s="5"/>
      <c r="F177" s="1"/>
      <c r="G177" s="1"/>
      <c r="H177" s="1"/>
      <c r="L177" s="1"/>
      <c r="M177" s="1"/>
      <c r="N177" s="1"/>
    </row>
    <row r="178" spans="1:14" s="4" customFormat="1" x14ac:dyDescent="0.3">
      <c r="A178" s="1"/>
      <c r="B178" s="5"/>
      <c r="E178" s="5"/>
      <c r="F178" s="1"/>
      <c r="G178" s="1"/>
      <c r="H178" s="1"/>
      <c r="L178" s="1"/>
      <c r="M178" s="1"/>
      <c r="N178" s="1"/>
    </row>
    <row r="179" spans="1:14" s="4" customFormat="1" x14ac:dyDescent="0.3">
      <c r="A179" s="1"/>
      <c r="B179" s="5"/>
      <c r="E179" s="5"/>
      <c r="F179" s="1"/>
      <c r="G179" s="1"/>
      <c r="H179" s="1"/>
      <c r="L179" s="1"/>
      <c r="M179" s="1"/>
      <c r="N179" s="1"/>
    </row>
    <row r="180" spans="1:14" s="4" customFormat="1" x14ac:dyDescent="0.3">
      <c r="A180" s="1"/>
      <c r="B180" s="5"/>
      <c r="E180" s="5"/>
      <c r="F180" s="1"/>
      <c r="G180" s="1"/>
      <c r="H180" s="1"/>
      <c r="L180" s="1"/>
      <c r="M180" s="1"/>
      <c r="N180" s="1"/>
    </row>
    <row r="181" spans="1:14" s="4" customFormat="1" x14ac:dyDescent="0.3">
      <c r="A181" s="1"/>
      <c r="B181" s="5"/>
      <c r="E181" s="5"/>
      <c r="F181" s="1"/>
      <c r="G181" s="1"/>
      <c r="H181" s="1"/>
      <c r="L181" s="1"/>
      <c r="M181" s="1"/>
      <c r="N181" s="1"/>
    </row>
    <row r="182" spans="1:14" s="4" customFormat="1" x14ac:dyDescent="0.3">
      <c r="A182" s="1"/>
      <c r="B182" s="5"/>
      <c r="E182" s="5"/>
      <c r="F182" s="1"/>
      <c r="G182" s="1"/>
      <c r="H182" s="1"/>
      <c r="L182" s="1"/>
      <c r="M182" s="1"/>
      <c r="N182" s="1"/>
    </row>
    <row r="183" spans="1:14" s="4" customFormat="1" x14ac:dyDescent="0.3">
      <c r="A183" s="1"/>
      <c r="B183" s="5"/>
      <c r="E183" s="5"/>
      <c r="F183" s="1"/>
      <c r="G183" s="1"/>
      <c r="H183" s="1"/>
      <c r="L183" s="1"/>
      <c r="M183" s="1"/>
      <c r="N183" s="1"/>
    </row>
    <row r="184" spans="1:14" s="4" customFormat="1" x14ac:dyDescent="0.3">
      <c r="A184" s="1"/>
      <c r="B184" s="5"/>
      <c r="E184" s="5"/>
      <c r="F184" s="1"/>
      <c r="G184" s="1"/>
      <c r="H184" s="1"/>
      <c r="L184" s="1"/>
      <c r="M184" s="1"/>
      <c r="N184" s="1"/>
    </row>
    <row r="185" spans="1:14" s="4" customFormat="1" x14ac:dyDescent="0.3">
      <c r="A185" s="1"/>
      <c r="B185" s="5"/>
      <c r="E185" s="5"/>
      <c r="F185" s="1"/>
      <c r="G185" s="1"/>
      <c r="H185" s="1"/>
      <c r="L185" s="1"/>
      <c r="M185" s="1"/>
      <c r="N185" s="1"/>
    </row>
    <row r="186" spans="1:14" s="4" customFormat="1" x14ac:dyDescent="0.3">
      <c r="A186" s="1"/>
      <c r="B186" s="5"/>
      <c r="E186" s="5"/>
      <c r="F186" s="1"/>
      <c r="G186" s="1"/>
      <c r="H186" s="1"/>
      <c r="L186" s="1"/>
      <c r="M186" s="1"/>
      <c r="N186" s="1"/>
    </row>
    <row r="187" spans="1:14" s="4" customFormat="1" x14ac:dyDescent="0.3">
      <c r="A187" s="1"/>
      <c r="B187" s="5"/>
      <c r="E187" s="5"/>
      <c r="F187" s="1"/>
      <c r="G187" s="1"/>
      <c r="H187" s="1"/>
      <c r="L187" s="1"/>
      <c r="M187" s="1"/>
      <c r="N187" s="1"/>
    </row>
    <row r="188" spans="1:14" s="4" customFormat="1" x14ac:dyDescent="0.3">
      <c r="A188" s="1"/>
      <c r="B188" s="5"/>
      <c r="E188" s="5"/>
      <c r="F188" s="1"/>
      <c r="G188" s="1"/>
      <c r="H188" s="1"/>
      <c r="L188" s="1"/>
      <c r="M188" s="1"/>
      <c r="N188" s="1"/>
    </row>
    <row r="189" spans="1:14" s="4" customFormat="1" x14ac:dyDescent="0.3">
      <c r="A189" s="1"/>
      <c r="B189" s="5"/>
      <c r="E189" s="5"/>
      <c r="F189" s="1"/>
      <c r="G189" s="1"/>
      <c r="H189" s="1"/>
      <c r="L189" s="1"/>
      <c r="M189" s="1"/>
      <c r="N189" s="1"/>
    </row>
    <row r="190" spans="1:14" s="4" customFormat="1" x14ac:dyDescent="0.3">
      <c r="A190" s="1"/>
      <c r="B190" s="5"/>
      <c r="E190" s="5"/>
      <c r="F190" s="1"/>
      <c r="G190" s="1"/>
      <c r="H190" s="1"/>
      <c r="L190" s="1"/>
      <c r="M190" s="1"/>
      <c r="N190" s="1"/>
    </row>
    <row r="191" spans="1:14" s="4" customFormat="1" x14ac:dyDescent="0.3">
      <c r="A191" s="1"/>
      <c r="B191" s="5"/>
      <c r="E191" s="5"/>
      <c r="F191" s="1"/>
      <c r="G191" s="1"/>
      <c r="H191" s="1"/>
      <c r="L191" s="1"/>
      <c r="M191" s="1"/>
      <c r="N191" s="1"/>
    </row>
    <row r="192" spans="1:14" s="4" customFormat="1" x14ac:dyDescent="0.3">
      <c r="A192" s="1"/>
      <c r="B192" s="5"/>
      <c r="E192" s="5"/>
      <c r="F192" s="1"/>
      <c r="G192" s="1"/>
      <c r="H192" s="1"/>
      <c r="L192" s="1"/>
      <c r="M192" s="1"/>
      <c r="N192" s="1"/>
    </row>
    <row r="193" spans="1:14" s="4" customFormat="1" x14ac:dyDescent="0.3">
      <c r="A193" s="1"/>
      <c r="B193" s="5"/>
      <c r="E193" s="5"/>
      <c r="F193" s="1"/>
      <c r="G193" s="1"/>
      <c r="H193" s="1"/>
      <c r="L193" s="1"/>
      <c r="M193" s="1"/>
      <c r="N193" s="1"/>
    </row>
    <row r="194" spans="1:14" s="4" customFormat="1" x14ac:dyDescent="0.3">
      <c r="A194" s="1"/>
      <c r="B194" s="5"/>
      <c r="E194" s="5"/>
      <c r="F194" s="1"/>
      <c r="G194" s="1"/>
      <c r="H194" s="1"/>
      <c r="L194" s="1"/>
      <c r="M194" s="1"/>
      <c r="N194" s="1"/>
    </row>
    <row r="195" spans="1:14" s="4" customFormat="1" x14ac:dyDescent="0.3">
      <c r="A195" s="1"/>
      <c r="B195" s="5"/>
      <c r="E195" s="5"/>
      <c r="F195" s="1"/>
      <c r="G195" s="1"/>
      <c r="H195" s="1"/>
      <c r="L195" s="1"/>
      <c r="M195" s="1"/>
      <c r="N195" s="1"/>
    </row>
    <row r="196" spans="1:14" s="4" customFormat="1" x14ac:dyDescent="0.3">
      <c r="A196" s="1"/>
      <c r="B196" s="5"/>
      <c r="E196" s="5"/>
      <c r="F196" s="1"/>
      <c r="G196" s="1"/>
      <c r="H196" s="1"/>
      <c r="L196" s="1"/>
      <c r="M196" s="1"/>
      <c r="N196" s="1"/>
    </row>
    <row r="197" spans="1:14" s="4" customFormat="1" x14ac:dyDescent="0.3">
      <c r="A197" s="1"/>
      <c r="B197" s="5"/>
      <c r="E197" s="5"/>
      <c r="F197" s="1"/>
      <c r="G197" s="1"/>
      <c r="H197" s="1"/>
      <c r="L197" s="1"/>
      <c r="M197" s="1"/>
      <c r="N197" s="1"/>
    </row>
    <row r="198" spans="1:14" s="4" customFormat="1" x14ac:dyDescent="0.3">
      <c r="A198" s="1"/>
      <c r="B198" s="5"/>
      <c r="E198" s="5"/>
      <c r="F198" s="1"/>
      <c r="G198" s="1"/>
      <c r="H198" s="1"/>
      <c r="L198" s="1"/>
      <c r="M198" s="1"/>
      <c r="N198" s="1"/>
    </row>
    <row r="199" spans="1:14" s="4" customFormat="1" x14ac:dyDescent="0.3">
      <c r="A199" s="1"/>
      <c r="B199" s="5"/>
      <c r="E199" s="5"/>
      <c r="F199" s="1"/>
      <c r="G199" s="1"/>
      <c r="H199" s="1"/>
      <c r="L199" s="1"/>
      <c r="M199" s="1"/>
      <c r="N199" s="1"/>
    </row>
    <row r="200" spans="1:14" s="4" customFormat="1" x14ac:dyDescent="0.3">
      <c r="A200" s="1"/>
      <c r="B200" s="5"/>
      <c r="E200" s="5"/>
      <c r="F200" s="1"/>
      <c r="G200" s="1"/>
      <c r="H200" s="1"/>
      <c r="L200" s="1"/>
      <c r="M200" s="1"/>
      <c r="N200" s="1"/>
    </row>
    <row r="201" spans="1:14" s="4" customFormat="1" x14ac:dyDescent="0.3">
      <c r="A201" s="1"/>
      <c r="B201" s="5"/>
      <c r="E201" s="5"/>
      <c r="F201" s="1"/>
      <c r="G201" s="1"/>
      <c r="H201" s="1"/>
      <c r="L201" s="1"/>
      <c r="M201" s="1"/>
      <c r="N201" s="1"/>
    </row>
    <row r="202" spans="1:14" s="4" customFormat="1" x14ac:dyDescent="0.3">
      <c r="A202" s="1"/>
      <c r="B202" s="5"/>
      <c r="E202" s="5"/>
      <c r="F202" s="1"/>
      <c r="G202" s="1"/>
      <c r="H202" s="1"/>
      <c r="L202" s="1"/>
      <c r="M202" s="1"/>
      <c r="N202" s="1"/>
    </row>
  </sheetData>
  <sortState xmlns:xlrd2="http://schemas.microsoft.com/office/spreadsheetml/2017/richdata2" ref="B12:K121">
    <sortCondition ref="C12:C121"/>
  </sortState>
  <mergeCells count="8">
    <mergeCell ref="B165:E165"/>
    <mergeCell ref="F164:K164"/>
    <mergeCell ref="F165:K165"/>
    <mergeCell ref="B7:K7"/>
    <mergeCell ref="B8:K8"/>
    <mergeCell ref="B9:K9"/>
    <mergeCell ref="B160:E160"/>
    <mergeCell ref="B164:E164"/>
  </mergeCells>
  <pageMargins left="0.56000000000000005" right="0" top="0.74803149606299213" bottom="0.43307086614173229" header="0.31496062992125984" footer="0.23622047244094491"/>
  <pageSetup scale="69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D3A18C7B-ECBA-45A8-A3B8-360ECE99A97C}"/>
</file>

<file path=customXml/itemProps2.xml><?xml version="1.0" encoding="utf-8"?>
<ds:datastoreItem xmlns:ds="http://schemas.openxmlformats.org/officeDocument/2006/customXml" ds:itemID="{04D2BCDC-E9D7-4A4F-B918-65A639B12BAC}"/>
</file>

<file path=customXml/itemProps3.xml><?xml version="1.0" encoding="utf-8"?>
<ds:datastoreItem xmlns:ds="http://schemas.openxmlformats.org/officeDocument/2006/customXml" ds:itemID="{D5D0AE03-86AB-4AE7-994F-82A7CACC7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2025-01-20T13:29:27Z</cp:lastPrinted>
  <dcterms:created xsi:type="dcterms:W3CDTF">2023-05-10T12:41:08Z</dcterms:created>
  <dcterms:modified xsi:type="dcterms:W3CDTF">2025-01-20T13:29:53Z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