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1910" windowHeight="5595" firstSheet="1" activeTab="1"/>
  </bookViews>
  <sheets>
    <sheet name="PACC - SNCC.F.053" sheetId="1" r:id="rId1"/>
    <sheet name="PACC - SNCC.F.053 (3)" sheetId="3" r:id="rId2"/>
  </sheets>
  <definedNames>
    <definedName name="_xlnm._FilterDatabase" localSheetId="0" hidden="1">'PACC - SNCC.F.053'!$A$10:$O$146</definedName>
    <definedName name="_xlnm._FilterDatabase" localSheetId="1" hidden="1">'PACC - SNCC.F.053 (3)'!$A$10:$O$176</definedName>
  </definedNames>
  <calcPr calcId="145621"/>
</workbook>
</file>

<file path=xl/calcChain.xml><?xml version="1.0" encoding="utf-8"?>
<calcChain xmlns="http://schemas.openxmlformats.org/spreadsheetml/2006/main">
  <c r="H149" i="3" l="1"/>
  <c r="J149" i="3" s="1"/>
  <c r="K149" i="3" s="1"/>
  <c r="H155" i="3"/>
  <c r="J155" i="3" s="1"/>
  <c r="H158" i="3"/>
  <c r="H159" i="3"/>
  <c r="H160" i="3"/>
  <c r="J160" i="3" s="1"/>
  <c r="H161" i="3"/>
  <c r="J161" i="3" s="1"/>
  <c r="H162" i="3"/>
  <c r="H163" i="3"/>
  <c r="H164" i="3"/>
  <c r="H165" i="3"/>
  <c r="J165" i="3" s="1"/>
  <c r="H166" i="3"/>
  <c r="J166" i="3" s="1"/>
  <c r="H167" i="3"/>
  <c r="H168" i="3"/>
  <c r="J168" i="3" s="1"/>
  <c r="H169" i="3"/>
  <c r="J169" i="3" s="1"/>
  <c r="H170" i="3"/>
  <c r="H157" i="3"/>
  <c r="J157" i="3" s="1"/>
  <c r="G156" i="3"/>
  <c r="F156" i="3"/>
  <c r="H156" i="3" s="1"/>
  <c r="E156" i="3"/>
  <c r="D156" i="3"/>
  <c r="H22" i="3"/>
  <c r="J22" i="3" s="1"/>
  <c r="K22" i="3" s="1"/>
  <c r="J158" i="3"/>
  <c r="J162" i="3"/>
  <c r="J164" i="3"/>
  <c r="J159" i="3"/>
  <c r="J163" i="3"/>
  <c r="J167" i="3"/>
  <c r="J170" i="3"/>
  <c r="H145" i="3"/>
  <c r="J145" i="3" s="1"/>
  <c r="H89" i="3"/>
  <c r="J89" i="3" s="1"/>
  <c r="H173" i="3"/>
  <c r="J173" i="3" s="1"/>
  <c r="K173" i="3" s="1"/>
  <c r="H172" i="3"/>
  <c r="J172" i="3" s="1"/>
  <c r="K172" i="3" s="1"/>
  <c r="H171" i="3"/>
  <c r="J171" i="3" s="1"/>
  <c r="K171" i="3" s="1"/>
  <c r="H154" i="3"/>
  <c r="J154" i="3" s="1"/>
  <c r="K154" i="3" s="1"/>
  <c r="H153" i="3"/>
  <c r="J153" i="3" s="1"/>
  <c r="K153" i="3" s="1"/>
  <c r="H152" i="3"/>
  <c r="J152" i="3" s="1"/>
  <c r="K152" i="3" s="1"/>
  <c r="H151" i="3"/>
  <c r="J151" i="3" s="1"/>
  <c r="K151" i="3" s="1"/>
  <c r="H150" i="3"/>
  <c r="J150" i="3" s="1"/>
  <c r="K150" i="3" s="1"/>
  <c r="H148" i="3"/>
  <c r="J148" i="3" s="1"/>
  <c r="K148" i="3" s="1"/>
  <c r="H147" i="3"/>
  <c r="J147" i="3" s="1"/>
  <c r="K147" i="3" s="1"/>
  <c r="H146" i="3"/>
  <c r="J146" i="3" s="1"/>
  <c r="K146" i="3" s="1"/>
  <c r="H92" i="3"/>
  <c r="J92" i="3" s="1"/>
  <c r="H93" i="3"/>
  <c r="J93" i="3" s="1"/>
  <c r="H94" i="3"/>
  <c r="J94" i="3" s="1"/>
  <c r="H95" i="3"/>
  <c r="J95" i="3" s="1"/>
  <c r="H96" i="3"/>
  <c r="J96" i="3" s="1"/>
  <c r="H97" i="3"/>
  <c r="J97" i="3" s="1"/>
  <c r="H98" i="3"/>
  <c r="J98" i="3" s="1"/>
  <c r="H99" i="3"/>
  <c r="J99" i="3" s="1"/>
  <c r="H100" i="3"/>
  <c r="J100" i="3" s="1"/>
  <c r="H101" i="3"/>
  <c r="J101" i="3" s="1"/>
  <c r="H102" i="3"/>
  <c r="J102" i="3" s="1"/>
  <c r="H103" i="3"/>
  <c r="J103" i="3" s="1"/>
  <c r="H104" i="3"/>
  <c r="J104" i="3" s="1"/>
  <c r="H105" i="3"/>
  <c r="J105" i="3" s="1"/>
  <c r="H106" i="3"/>
  <c r="J106" i="3" s="1"/>
  <c r="H107" i="3"/>
  <c r="J107" i="3" s="1"/>
  <c r="H108" i="3"/>
  <c r="J108" i="3" s="1"/>
  <c r="H109" i="3"/>
  <c r="J109" i="3" s="1"/>
  <c r="H110" i="3"/>
  <c r="J110" i="3" s="1"/>
  <c r="H111" i="3"/>
  <c r="J111" i="3" s="1"/>
  <c r="H112" i="3"/>
  <c r="J112" i="3" s="1"/>
  <c r="H115" i="3"/>
  <c r="J115" i="3" s="1"/>
  <c r="K115" i="3" s="1"/>
  <c r="H117" i="3"/>
  <c r="J117" i="3" s="1"/>
  <c r="H118" i="3"/>
  <c r="J118" i="3" s="1"/>
  <c r="H119" i="3"/>
  <c r="J119" i="3" s="1"/>
  <c r="H120" i="3"/>
  <c r="J120" i="3" s="1"/>
  <c r="H121" i="3"/>
  <c r="J121" i="3" s="1"/>
  <c r="H122" i="3"/>
  <c r="J122" i="3" s="1"/>
  <c r="H123" i="3"/>
  <c r="J123" i="3" s="1"/>
  <c r="H124" i="3"/>
  <c r="J124" i="3" s="1"/>
  <c r="H125" i="3"/>
  <c r="J125" i="3" s="1"/>
  <c r="H126" i="3"/>
  <c r="J126" i="3" s="1"/>
  <c r="H127" i="3"/>
  <c r="J127" i="3" s="1"/>
  <c r="H128" i="3"/>
  <c r="J128" i="3" s="1"/>
  <c r="H129" i="3"/>
  <c r="J129" i="3" s="1"/>
  <c r="H130" i="3"/>
  <c r="J130" i="3" s="1"/>
  <c r="H131" i="3"/>
  <c r="J131" i="3" s="1"/>
  <c r="H132" i="3"/>
  <c r="J132" i="3" s="1"/>
  <c r="H133" i="3"/>
  <c r="J133" i="3" s="1"/>
  <c r="H134" i="3"/>
  <c r="J134" i="3" s="1"/>
  <c r="H135" i="3"/>
  <c r="J135" i="3" s="1"/>
  <c r="H136" i="3"/>
  <c r="J136" i="3" s="1"/>
  <c r="H137" i="3"/>
  <c r="J137" i="3" s="1"/>
  <c r="H138" i="3"/>
  <c r="J138" i="3" s="1"/>
  <c r="H139" i="3"/>
  <c r="J139" i="3" s="1"/>
  <c r="H140" i="3"/>
  <c r="J140" i="3" s="1"/>
  <c r="H141" i="3"/>
  <c r="J141" i="3" s="1"/>
  <c r="H142" i="3"/>
  <c r="J142" i="3" s="1"/>
  <c r="H143" i="3"/>
  <c r="J143" i="3" s="1"/>
  <c r="H144" i="3"/>
  <c r="J144" i="3" s="1"/>
  <c r="H114" i="3"/>
  <c r="J114" i="3" s="1"/>
  <c r="K114" i="3" s="1"/>
  <c r="H90" i="3"/>
  <c r="J90" i="3" s="1"/>
  <c r="K90" i="3" s="1"/>
  <c r="H64" i="3"/>
  <c r="J64" i="3" s="1"/>
  <c r="H65" i="3"/>
  <c r="J65" i="3" s="1"/>
  <c r="H66" i="3"/>
  <c r="J66" i="3" s="1"/>
  <c r="H67" i="3"/>
  <c r="J67" i="3" s="1"/>
  <c r="H68" i="3"/>
  <c r="J68" i="3" s="1"/>
  <c r="H69" i="3"/>
  <c r="J69" i="3" s="1"/>
  <c r="H70" i="3"/>
  <c r="J70" i="3" s="1"/>
  <c r="H71" i="3"/>
  <c r="J71" i="3" s="1"/>
  <c r="H72" i="3"/>
  <c r="J72" i="3" s="1"/>
  <c r="H73" i="3"/>
  <c r="J73" i="3" s="1"/>
  <c r="H74" i="3"/>
  <c r="J74" i="3" s="1"/>
  <c r="H75" i="3"/>
  <c r="J75" i="3" s="1"/>
  <c r="H76" i="3"/>
  <c r="J76" i="3" s="1"/>
  <c r="H77" i="3"/>
  <c r="J77" i="3" s="1"/>
  <c r="H78" i="3"/>
  <c r="J78" i="3" s="1"/>
  <c r="H79" i="3"/>
  <c r="J79" i="3" s="1"/>
  <c r="H80" i="3"/>
  <c r="J80" i="3" s="1"/>
  <c r="H81" i="3"/>
  <c r="J81" i="3" s="1"/>
  <c r="H82" i="3"/>
  <c r="J82" i="3" s="1"/>
  <c r="H83" i="3"/>
  <c r="J83" i="3" s="1"/>
  <c r="H84" i="3"/>
  <c r="J84" i="3" s="1"/>
  <c r="H85" i="3"/>
  <c r="J85" i="3" s="1"/>
  <c r="H86" i="3"/>
  <c r="J86" i="3" s="1"/>
  <c r="H87" i="3"/>
  <c r="J87" i="3" s="1"/>
  <c r="H88" i="3"/>
  <c r="J88" i="3" s="1"/>
  <c r="H49" i="3"/>
  <c r="J49" i="3" s="1"/>
  <c r="H50" i="3"/>
  <c r="J50" i="3" s="1"/>
  <c r="H51" i="3"/>
  <c r="J51" i="3" s="1"/>
  <c r="H52" i="3"/>
  <c r="J52" i="3" s="1"/>
  <c r="H53" i="3"/>
  <c r="J53" i="3" s="1"/>
  <c r="H54" i="3"/>
  <c r="J54" i="3" s="1"/>
  <c r="H55" i="3"/>
  <c r="J55" i="3" s="1"/>
  <c r="H56" i="3"/>
  <c r="J56" i="3" s="1"/>
  <c r="H57" i="3"/>
  <c r="J57" i="3" s="1"/>
  <c r="H58" i="3"/>
  <c r="J58" i="3" s="1"/>
  <c r="H59" i="3"/>
  <c r="J59" i="3" s="1"/>
  <c r="H60" i="3"/>
  <c r="J60" i="3" s="1"/>
  <c r="H61" i="3"/>
  <c r="J61" i="3" s="1"/>
  <c r="H62" i="3"/>
  <c r="J62" i="3" s="1"/>
  <c r="H63" i="3"/>
  <c r="J63" i="3" s="1"/>
  <c r="J156" i="3" l="1"/>
  <c r="K156" i="3" s="1"/>
  <c r="K116" i="3"/>
  <c r="K48" i="3"/>
  <c r="K92" i="3"/>
  <c r="H29" i="3" l="1"/>
  <c r="J29" i="3" s="1"/>
  <c r="H30" i="3"/>
  <c r="J30" i="3" s="1"/>
  <c r="H31" i="3"/>
  <c r="J31" i="3" s="1"/>
  <c r="H32" i="3"/>
  <c r="J32" i="3" s="1"/>
  <c r="H33" i="3"/>
  <c r="J33" i="3" s="1"/>
  <c r="H34" i="3"/>
  <c r="J34" i="3" s="1"/>
  <c r="H35" i="3"/>
  <c r="J35" i="3" s="1"/>
  <c r="H36" i="3"/>
  <c r="J36" i="3" s="1"/>
  <c r="H37" i="3"/>
  <c r="J37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26" i="3"/>
  <c r="J26" i="3" s="1"/>
  <c r="K26" i="3" s="1"/>
  <c r="K28" i="3" l="1"/>
  <c r="H24" i="3"/>
  <c r="J24" i="3" s="1"/>
  <c r="K24" i="3" s="1"/>
  <c r="H16" i="3"/>
  <c r="J16" i="3" s="1"/>
  <c r="H17" i="3"/>
  <c r="H18" i="3"/>
  <c r="H19" i="3"/>
  <c r="H20" i="3"/>
  <c r="J17" i="3"/>
  <c r="J18" i="3"/>
  <c r="J19" i="3"/>
  <c r="J20" i="3"/>
  <c r="H15" i="3"/>
  <c r="J15" i="3" s="1"/>
  <c r="K15" i="3" l="1"/>
  <c r="H12" i="3"/>
  <c r="J12" i="3" s="1"/>
  <c r="K12" i="3" s="1"/>
  <c r="H13" i="3"/>
  <c r="H14" i="3"/>
  <c r="H11" i="3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1" i="1"/>
  <c r="J11" i="1" s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K146" i="1" s="1"/>
  <c r="K145" i="1"/>
  <c r="K112" i="1" l="1"/>
  <c r="K142" i="1"/>
  <c r="K140" i="1"/>
  <c r="K138" i="1"/>
  <c r="K136" i="1"/>
  <c r="K134" i="1"/>
  <c r="K132" i="1"/>
  <c r="K130" i="1"/>
  <c r="K128" i="1"/>
  <c r="K126" i="1"/>
  <c r="K124" i="1"/>
  <c r="K122" i="1"/>
  <c r="K120" i="1"/>
  <c r="K117" i="1"/>
  <c r="K114" i="1"/>
  <c r="K144" i="1"/>
  <c r="K143" i="1"/>
  <c r="K141" i="1"/>
  <c r="K139" i="1"/>
  <c r="K137" i="1"/>
  <c r="K135" i="1"/>
  <c r="K133" i="1"/>
  <c r="K131" i="1"/>
  <c r="K129" i="1"/>
  <c r="K127" i="1"/>
  <c r="K125" i="1"/>
  <c r="K123" i="1"/>
  <c r="K121" i="1"/>
  <c r="K119" i="1"/>
  <c r="K107" i="1"/>
  <c r="K108" i="1"/>
  <c r="K118" i="1"/>
  <c r="K116" i="1"/>
  <c r="K115" i="1"/>
  <c r="K113" i="1"/>
  <c r="K111" i="1"/>
  <c r="K110" i="1"/>
  <c r="K20" i="1"/>
  <c r="K17" i="1"/>
  <c r="K11" i="1"/>
  <c r="K12" i="1"/>
  <c r="K109" i="1"/>
</calcChain>
</file>

<file path=xl/sharedStrings.xml><?xml version="1.0" encoding="utf-8"?>
<sst xmlns="http://schemas.openxmlformats.org/spreadsheetml/2006/main" count="1264" uniqueCount="635">
  <si>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</si>
  <si>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</si>
  <si>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</si>
  <si>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</si>
  <si>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</si>
  <si>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</si>
  <si>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</si>
  <si>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</si>
  <si>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</si>
  <si>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</si>
  <si>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</si>
  <si>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</si>
  <si>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</si>
  <si>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</si>
  <si>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</si>
  <si>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</si>
  <si>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</si>
  <si>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</si>
  <si>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</si>
  <si>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</si>
  <si>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</si>
  <si>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</si>
  <si>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</si>
  <si>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</si>
  <si>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</si>
  <si>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</si>
  <si>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</si>
  <si>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</si>
  <si>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</si>
  <si>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</si>
  <si>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</si>
  <si>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</si>
  <si>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</si>
  <si>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</si>
  <si>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</si>
  <si>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</si>
  <si>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</si>
  <si>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</si>
  <si>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</si>
  <si>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</si>
  <si>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</si>
  <si>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</si>
  <si>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</si>
  <si>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</si>
  <si>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</si>
  <si>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</si>
  <si>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</si>
  <si>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</si>
  <si>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</si>
  <si>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</si>
  <si>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</si>
  <si>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</si>
  <si>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</si>
  <si>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</si>
  <si>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</si>
  <si>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</si>
  <si>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</si>
  <si>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</si>
  <si>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</si>
  <si>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</si>
  <si>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</si>
  <si>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</si>
  <si>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</si>
  <si>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</si>
  <si>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</si>
  <si>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</si>
  <si>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</si>
  <si>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</si>
  <si>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</si>
  <si>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</si>
  <si>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</si>
  <si>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</si>
  <si>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</si>
  <si>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</si>
  <si>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</si>
  <si>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</si>
  <si>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</si>
  <si>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</si>
  <si>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</si>
  <si>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</si>
  <si>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</si>
  <si>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</si>
  <si>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</si>
  <si>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</si>
  <si>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</si>
  <si>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</si>
  <si>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</si>
  <si>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</si>
  <si>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</si>
  <si>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</si>
  <si>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</si>
  <si>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</si>
  <si>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</si>
  <si>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</si>
  <si>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</si>
  <si>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</si>
  <si>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</si>
  <si>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</si>
  <si>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</si>
  <si>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</si>
  <si>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</si>
  <si>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</si>
  <si>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</si>
  <si>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</si>
  <si>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</si>
  <si>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</si>
  <si>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</si>
  <si>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</si>
  <si>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</si>
  <si>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</si>
  <si>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</si>
  <si>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</si>
  <si>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</si>
  <si>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</si>
  <si>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</si>
  <si>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</si>
  <si>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</si>
  <si>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</si>
  <si>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</si>
  <si>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</si>
  <si>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</si>
  <si>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</si>
  <si>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</si>
  <si>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</si>
  <si>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</si>
  <si>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</si>
  <si>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</si>
  <si>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</si>
  <si>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</si>
  <si>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</si>
  <si>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</si>
  <si>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</si>
  <si>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</si>
  <si>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</si>
  <si>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</si>
  <si>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</si>
  <si>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</si>
  <si>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</si>
  <si>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</si>
  <si>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</si>
  <si>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</si>
  <si>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</si>
  <si>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</si>
  <si>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</si>
  <si>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</si>
  <si>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</si>
  <si>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</si>
  <si>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</si>
  <si>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</si>
  <si>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</si>
  <si>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</si>
  <si>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</si>
  <si>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</si>
  <si>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</si>
  <si>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</si>
  <si>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</si>
  <si>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</si>
  <si>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</si>
  <si>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</si>
  <si>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</si>
  <si>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</si>
  <si>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</si>
  <si>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</si>
  <si>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</si>
  <si>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</si>
  <si>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</si>
  <si>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</si>
  <si>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</si>
  <si>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</si>
  <si>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</si>
  <si>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</si>
  <si>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</si>
  <si>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</si>
  <si>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</si>
  <si>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</si>
  <si>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</si>
  <si>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</si>
  <si>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</si>
  <si>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</si>
  <si>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</si>
  <si>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</si>
  <si>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</si>
  <si>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</si>
  <si>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</si>
  <si>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</si>
  <si>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</si>
  <si>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</si>
  <si>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</si>
  <si>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</si>
  <si>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</si>
  <si>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</si>
  <si>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</si>
  <si>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</si>
  <si>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</si>
  <si>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</si>
  <si>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</si>
  <si>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</si>
  <si>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</si>
  <si>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</si>
  <si>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</si>
  <si>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</si>
  <si>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</si>
  <si>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</si>
  <si>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</si>
  <si>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</si>
  <si>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</si>
  <si>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</si>
  <si>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</si>
  <si>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</si>
  <si>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</si>
  <si>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</si>
  <si>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</si>
  <si>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</si>
  <si>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</si>
  <si>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</si>
  <si>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</si>
  <si>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</si>
  <si>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</si>
  <si>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</si>
  <si>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</si>
  <si>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</si>
  <si>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</si>
  <si>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</si>
  <si>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</si>
  <si>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</si>
  <si>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</si>
  <si>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</si>
  <si>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</si>
  <si>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</si>
  <si>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</si>
  <si>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</si>
  <si>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</si>
  <si>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</si>
  <si>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</si>
  <si>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</si>
  <si>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</si>
  <si>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</si>
  <si>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</si>
  <si>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</si>
  <si>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</si>
  <si>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</si>
  <si>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</si>
  <si>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</si>
  <si>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</si>
  <si>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</si>
  <si>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</si>
  <si>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</si>
  <si>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</si>
  <si>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</si>
  <si>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</si>
  <si>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</si>
  <si>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</si>
  <si>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</si>
  <si>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</si>
  <si>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</si>
  <si>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</si>
  <si>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</si>
  <si>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</si>
  <si>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</si>
  <si>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</si>
  <si>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</si>
  <si>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</si>
  <si>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</si>
  <si>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</si>
  <si>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</si>
  <si>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</si>
  <si>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</si>
  <si>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</si>
  <si>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</si>
  <si>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</si>
  <si>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</si>
  <si>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</si>
  <si>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</si>
  <si>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</si>
  <si>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</si>
  <si>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</si>
  <si>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</si>
  <si>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</si>
  <si>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</si>
  <si>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</si>
  <si>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</si>
  <si>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</si>
  <si>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</si>
  <si>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</si>
  <si>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</si>
  <si>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</si>
  <si>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</si>
  <si>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</si>
  <si>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</si>
  <si>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</si>
  <si>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</si>
  <si>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</si>
  <si>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</si>
  <si>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</si>
  <si>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</si>
  <si>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</si>
  <si>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</si>
  <si>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</si>
  <si>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</si>
  <si>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</si>
  <si>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</si>
  <si>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</si>
  <si>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</si>
  <si>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</si>
  <si>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</si>
  <si>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</si>
  <si>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</si>
  <si>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</si>
  <si>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</si>
  <si>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</si>
  <si>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</si>
  <si>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</si>
  <si>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</si>
  <si>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</si>
  <si>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</si>
  <si>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</si>
  <si>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</si>
  <si>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</si>
  <si>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</si>
  <si>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</si>
  <si>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</si>
  <si>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</si>
  <si>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</si>
  <si>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</si>
  <si>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</si>
  <si>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</si>
  <si>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</si>
  <si>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</si>
  <si>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</si>
  <si>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</si>
  <si>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</si>
  <si>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</si>
  <si>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</si>
  <si>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</si>
  <si>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</si>
  <si>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</si>
  <si>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</si>
  <si>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</si>
  <si>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</si>
  <si>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</si>
  <si>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</si>
  <si>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</si>
  <si>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</si>
  <si>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</si>
  <si>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</si>
  <si>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</si>
  <si>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</si>
  <si>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</si>
  <si>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</si>
  <si>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</si>
  <si>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</si>
  <si>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</si>
  <si>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</si>
  <si>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</si>
  <si>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</si>
  <si>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</si>
  <si>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</si>
  <si>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</si>
  <si>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</si>
  <si>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</si>
  <si>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</si>
  <si>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</si>
  <si>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</si>
  <si>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</si>
  <si>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</si>
  <si>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</si>
  <si>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</si>
  <si>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</si>
  <si>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</si>
  <si>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</si>
  <si>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</si>
  <si>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</si>
  <si>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</si>
  <si>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</si>
  <si>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</si>
  <si>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</si>
  <si>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</si>
  <si>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</si>
  <si>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</si>
  <si>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</si>
  <si>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</si>
  <si>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</si>
  <si>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</si>
  <si>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</si>
  <si>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</si>
  <si>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</si>
  <si>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</si>
  <si>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</si>
  <si>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</si>
  <si>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</si>
  <si>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</si>
  <si>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</si>
  <si>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</si>
  <si>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</si>
  <si>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</si>
  <si>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</si>
  <si>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</si>
  <si>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</si>
  <si>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</si>
  <si>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</si>
  <si>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</si>
  <si>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</si>
  <si>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</si>
  <si>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</si>
  <si>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</si>
  <si>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</si>
  <si>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</si>
  <si>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</si>
  <si>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</si>
  <si>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</si>
  <si>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</si>
  <si>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</si>
  <si>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</si>
  <si>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</si>
  <si>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</si>
  <si>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</si>
  <si>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</si>
  <si>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</si>
  <si>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</si>
  <si>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</si>
  <si>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</si>
  <si>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</si>
  <si>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</si>
  <si>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</si>
  <si>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</si>
  <si>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</si>
  <si>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</si>
  <si>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</si>
  <si>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</si>
  <si>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</si>
  <si>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</si>
  <si>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</si>
  <si>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</si>
  <si>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</si>
  <si>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</si>
  <si>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</si>
  <si>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</si>
  <si>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</si>
  <si>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</si>
  <si>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</si>
  <si>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</si>
  <si>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</si>
  <si>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</si>
  <si>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</si>
  <si>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</si>
  <si>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</si>
  <si>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</si>
  <si>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</si>
  <si>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</si>
  <si>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</si>
  <si>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</si>
  <si>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</si>
  <si>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</si>
  <si>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</si>
  <si>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</si>
  <si>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</si>
  <si>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</si>
  <si>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</si>
  <si>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</si>
  <si>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</si>
  <si>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</si>
  <si>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</si>
  <si>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</si>
  <si>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</si>
  <si>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</si>
  <si>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</si>
  <si>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</si>
  <si>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</si>
  <si>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</si>
  <si>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</si>
  <si>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</si>
  <si>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</si>
  <si>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</si>
  <si>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</si>
  <si>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</si>
  <si>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</si>
  <si>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</si>
  <si>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</si>
  <si>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</si>
  <si>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</si>
  <si>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</si>
  <si>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</si>
  <si>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</si>
  <si>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Unidad</t>
  </si>
  <si>
    <t>PLAN ANUAL DE COMPRAS Y CONTRATACIONES AÑO 2014</t>
  </si>
  <si>
    <t>NOMBRE DE LA ENTIDAD: CONSEJO NACIONAL DE SEGURIDAD SOCIAL</t>
  </si>
  <si>
    <t>Flores cortadas</t>
  </si>
  <si>
    <t>Gasoil para Planta</t>
  </si>
  <si>
    <t>Galones</t>
  </si>
  <si>
    <t>Ticket de Gasolina de 100</t>
  </si>
  <si>
    <t>Ticket de Gasolina de 200</t>
  </si>
  <si>
    <t>Ticket de Gasolina de 300</t>
  </si>
  <si>
    <t>Ticket de Gasolina  de 500</t>
  </si>
  <si>
    <t>Ticket de Gasolina  de 1000</t>
  </si>
  <si>
    <t xml:space="preserve">Jeepeta </t>
  </si>
  <si>
    <t>Mantenimiento de Plantas Eléctricas</t>
  </si>
  <si>
    <t>Tinta en barra Genuine Xerox Solid Ink Black, N/P 108R840</t>
  </si>
  <si>
    <t>Tinta en barra Genuine Xerox Solid Ink Cyan, N/P108R837</t>
  </si>
  <si>
    <t>Tinta en barra Genuine Xerox Solid Ink Magenta, N/P 108R838</t>
  </si>
  <si>
    <t>Tinta en barra Genuine Xerox Solid Ink Yellow, N/P 108R839</t>
  </si>
  <si>
    <t>Toner AL-100TD</t>
  </si>
  <si>
    <t>TONER CANON GPR-IR1730</t>
  </si>
  <si>
    <t>Toner HP Q6470A, Negro.</t>
  </si>
  <si>
    <t>Toner HP Q6471A, Azul.</t>
  </si>
  <si>
    <t>Toner HP Q6472A, Amarillo.</t>
  </si>
  <si>
    <t>Toner HP Q6473A, Rosado.</t>
  </si>
  <si>
    <t>Toner  HP 21(Negro)</t>
  </si>
  <si>
    <t>'Toner HP Office Jet 940 Cya</t>
  </si>
  <si>
    <t>Toner HP Office Jet 940 Mag</t>
  </si>
  <si>
    <t>Toner HP Office Jet 940 Yel</t>
  </si>
  <si>
    <t>Toner HP22 color</t>
  </si>
  <si>
    <t>Toner HP94</t>
  </si>
  <si>
    <t>Toner HP95</t>
  </si>
  <si>
    <t xml:space="preserve"> </t>
  </si>
  <si>
    <t>Acordeones</t>
  </si>
  <si>
    <t>Acordeones 10 x 12</t>
  </si>
  <si>
    <t>Block talonarios del Escritorio la Gerencia General</t>
  </si>
  <si>
    <t>Cajas de Grapas marca Standard</t>
  </si>
  <si>
    <t>Carpetas de vinil 3"" con plas</t>
  </si>
  <si>
    <t>Carpetas de vinil 4"" A</t>
  </si>
  <si>
    <t>CD en blanco</t>
  </si>
  <si>
    <t>Cinta para empaque</t>
  </si>
  <si>
    <t>CORRECTOR TIPO LAPIZ</t>
  </si>
  <si>
    <t>Cubierta  plastica transparente 8.5 x 11</t>
  </si>
  <si>
    <t>Cubierta de carton TAMAÑO 8 3/4 X 11 1/4, COLOR AZUL</t>
  </si>
  <si>
    <t>Cubierta transparente TAMAÑO  8 3/4 X 11 1/4</t>
  </si>
  <si>
    <t>Folders manila 8 1/2 x 11.</t>
  </si>
  <si>
    <t>Folders partition 8 1/2 x 11.</t>
  </si>
  <si>
    <t>Lapices</t>
  </si>
  <si>
    <t>Lapices marca Paper Matte Mirado</t>
  </si>
  <si>
    <t>Marcador color Azules</t>
  </si>
  <si>
    <t>Marcador de pizarra varios colores</t>
  </si>
  <si>
    <t>Papel 8 1/2 x 14</t>
  </si>
  <si>
    <t>Papel Bond 20 Xerox 8 1/2 x 11</t>
  </si>
  <si>
    <t>Papel Bond 8.5 x11.</t>
  </si>
  <si>
    <t>Pilas AAA Duracell</t>
  </si>
  <si>
    <t>Pop-up Notes 3x3 tipo acordeon</t>
  </si>
  <si>
    <t>Post-it 2 x 3</t>
  </si>
  <si>
    <t>Post-it 3 x 3</t>
  </si>
  <si>
    <t>Post-it 3 x 5 color amarillo, Memo Tip</t>
  </si>
  <si>
    <t>Protetor de paginas 8 1/2 x 11 de 100/1</t>
  </si>
  <si>
    <t>Reglas plasticas</t>
  </si>
  <si>
    <t>Resaltadores Amarillas</t>
  </si>
  <si>
    <t>Resaltadores Verde</t>
  </si>
  <si>
    <t>Resma Cartulina Hilo Blanco (Diplomas).</t>
  </si>
  <si>
    <t>Sacapuntas eléctrico marca Boston x Asto</t>
  </si>
  <si>
    <t>Sobres manila  9 x 12</t>
  </si>
  <si>
    <t>Sobres para CD (Covers).</t>
  </si>
  <si>
    <t>Tablas para apoyar</t>
  </si>
  <si>
    <t>Tape transparente, Marca Highland</t>
  </si>
  <si>
    <t>Boligrafos varios colores</t>
  </si>
  <si>
    <t>Boligrafos Faber Castell varios colores</t>
  </si>
  <si>
    <t>Cubierta de carton 8.5 x 11 varios colores</t>
  </si>
  <si>
    <t>Felpas varios colores</t>
  </si>
  <si>
    <t>Resma</t>
  </si>
  <si>
    <t>Cloro GL</t>
  </si>
  <si>
    <t>Desinfectante liquido</t>
  </si>
  <si>
    <t>Guantes de latex marca Blue Cross</t>
  </si>
  <si>
    <t>JABON LIQUIDO SUAVE TIPO ESPUMA</t>
  </si>
  <si>
    <t>Lava Platos GL</t>
  </si>
  <si>
    <t xml:space="preserve">Manitas limpias </t>
  </si>
  <si>
    <t>Papel de baño Jumbo blanco doble hoja 820 pies</t>
  </si>
  <si>
    <t>Papel para camilla color blanco marca Blue Cross de 18''</t>
  </si>
  <si>
    <t>Papel Toalla</t>
  </si>
  <si>
    <t>PAPEL TOALLA DE MANO  PRECORTADA, DOBLE HOJA 320 PIES</t>
  </si>
  <si>
    <t>Servilletas variadas</t>
  </si>
  <si>
    <t>Servilletas para dispensar baño (C-fold</t>
  </si>
  <si>
    <t>Fundas Plásticas 28 x 35</t>
  </si>
  <si>
    <t>Fundas Plásticas 36 x 54</t>
  </si>
  <si>
    <t>Fundas Plásticas 18 x 22</t>
  </si>
  <si>
    <t>Limpia Madera</t>
  </si>
  <si>
    <t>Paños para la cocina</t>
  </si>
  <si>
    <t>Platos</t>
  </si>
  <si>
    <t>Swape</t>
  </si>
  <si>
    <t>Escoba</t>
  </si>
  <si>
    <t>Rollo</t>
  </si>
  <si>
    <t>Paquete</t>
  </si>
  <si>
    <t>Banner tamaño 16'' x 19'' pies con estructura de truss</t>
  </si>
  <si>
    <t>Bloques control de materiales gastables</t>
  </si>
  <si>
    <t xml:space="preserve">Diseño del Boletín CNSS Informa </t>
  </si>
  <si>
    <t>Diseño y diagramacion de las Memorias CNSS-2013</t>
  </si>
  <si>
    <t>Diseño y Diagramación del Boletín CNSS</t>
  </si>
  <si>
    <t>Fechero numerador automático marca Trodat</t>
  </si>
  <si>
    <t>Impresión Boletín CNSS Informa</t>
  </si>
  <si>
    <t>Impresión de póster 24 x 32 laminados</t>
  </si>
  <si>
    <t>Impresión Memorias del CNSS-2013</t>
  </si>
  <si>
    <t>Impresion y montaje de poster 48x60</t>
  </si>
  <si>
    <t>Laminados de cristal con medidad 56 x 55 pulgadas</t>
  </si>
  <si>
    <t>Laminados de cristal con medidas 60 x 55 pulgadas</t>
  </si>
  <si>
    <t>Laminados de puertas</t>
  </si>
  <si>
    <t>Letreros vinil perforado</t>
  </si>
  <si>
    <t>Papel timbrado CMN y R</t>
  </si>
  <si>
    <t>Papel Timbrado CNSS</t>
  </si>
  <si>
    <t>PLACA DE RECONOCIMIENTO</t>
  </si>
  <si>
    <t>Portavasos impresos con el logo del CNSS</t>
  </si>
  <si>
    <t>Rotulación de  puertas comerciales en vinyl</t>
  </si>
  <si>
    <t>Rotulacion de vehículos del CNSS</t>
  </si>
  <si>
    <t>SELLO PRETINTADO</t>
  </si>
  <si>
    <t>Sobres  timbrados10 x 13 blanco</t>
  </si>
  <si>
    <t>Sobres timbrados 9 x 12 blanco</t>
  </si>
  <si>
    <t>Talonarios Caja Viáticos</t>
  </si>
  <si>
    <t>Talonarios de escritorio</t>
  </si>
  <si>
    <t>Talonarios definitivos de Caja Chica</t>
  </si>
  <si>
    <t>Tarjetas de Presentación</t>
  </si>
  <si>
    <t>Miscelaneos</t>
  </si>
  <si>
    <t>Uniforme personal de Servicios Generales</t>
  </si>
  <si>
    <t>Mobiliario de oficina</t>
  </si>
  <si>
    <t>Servicios de mantenimiento de Plantas</t>
  </si>
  <si>
    <t>Control de Plagas</t>
  </si>
  <si>
    <t>Servicios de mantenimeinto de Aire Acondicionado</t>
  </si>
  <si>
    <t>Servicios de Construcción y mantenimiento de Edificio</t>
  </si>
  <si>
    <t>Servicios de apoyo a la Construcción</t>
  </si>
  <si>
    <t>Detalle</t>
  </si>
  <si>
    <t>Alimentos y Bebidas (Miscelaneo)</t>
  </si>
  <si>
    <t>Renovación contrato telecable</t>
  </si>
  <si>
    <t>Actividades</t>
  </si>
  <si>
    <t>Ayuda a Empleados</t>
  </si>
  <si>
    <t>Mantenimiento de Vehículos</t>
  </si>
  <si>
    <t>Transporte de Empleados en Actividades</t>
  </si>
  <si>
    <t>Alquileres Locales comerciales</t>
  </si>
  <si>
    <t>Servicios fotográficos y de grabación de Actividades</t>
  </si>
  <si>
    <t>Renovación Licencia Symantec</t>
  </si>
  <si>
    <t>Renovación Licencia DLP</t>
  </si>
  <si>
    <t>Renovación Licencia Wiszpro</t>
  </si>
  <si>
    <t>Renovación Licencia VMWare</t>
  </si>
  <si>
    <t>Renovación Licencia Laserfish</t>
  </si>
  <si>
    <t>Renovación Licencia ACL</t>
  </si>
  <si>
    <t>Renovación Licencia McAfee</t>
  </si>
  <si>
    <t>Renovación Licencia Nessus</t>
  </si>
  <si>
    <t>Renovación Licencia Imperva</t>
  </si>
  <si>
    <t>Fortinet</t>
  </si>
  <si>
    <t>Cisco SmartNet</t>
  </si>
  <si>
    <t>Renovación Licencia Microsoft (Dinamic, ERP y RRHH)</t>
  </si>
  <si>
    <t>Microsoft Contrato (Licencias Open Business)</t>
  </si>
  <si>
    <t>Microsoft Contrato (Licencias Open 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</si>
</sst>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&quot;RD$&quot;#,##0.00"/>
    <numFmt numFmtId="166" formatCode="_-&quot;£&quot;* #,##0.00_-;\-&quot;£&quot;* #,##0.00_-;_-&quot;£&quot;* &quot;-&quot;??_-;_-@_-"/>
  </numFmts>
  <fonts count="20" x14ac:knownFonts="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indexed="8"/>
      <name val="Arial Narrow"/>
      <family val="2"/>
    </font>
    <font>
      <sz val="10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0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5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13" fillId="0" borderId="0" xfId="0" applyFont="1"/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/>
    <xf numFmtId="0" fontId="6" fillId="0" borderId="0" xfId="0" applyFont="1" applyBorder="1" applyAlignment="1">
      <alignment horizontal="left" vertical="center" wrapText="1"/>
    </xf>
    <xf numFmtId="0" fontId="2" fillId="0" borderId="0" xfId="0" applyFont="1"/>
    <xf numFmtId="0" fontId="0" fillId="0" borderId="0" xfId="0" applyFont="1" applyBorder="1" applyAlignment="1">
      <alignment wrapText="1"/>
    </xf>
    <xf numFmtId="0" fontId="2" fillId="0" borderId="0" xfId="0" applyFont="1"/>
    <xf numFmtId="0" fontId="0" fillId="0" borderId="0" xfId="0" quotePrefix="1"/>
    <xf numFmtId="0" fontId="2" fillId="0" borderId="0" xfId="0" applyFont="1"/>
    <xf numFmtId="0" fontId="1" fillId="0" borderId="0" xfId="0" applyFont="1"/>
    <xf numFmtId="0" fontId="2" fillId="0" borderId="0" xfId="0" applyFont="1"/>
    <xf numFmtId="0" fontId="15" fillId="0" borderId="0" xfId="0" applyFont="1" applyBorder="1"/>
    <xf numFmtId="165" fontId="15" fillId="0" borderId="0" xfId="0" applyNumberFormat="1" applyFont="1" applyBorder="1"/>
    <xf numFmtId="0" fontId="12" fillId="0" borderId="0" xfId="0" applyFont="1" applyBorder="1" applyAlignment="1">
      <alignment horizontal="center" wrapText="1"/>
    </xf>
    <xf numFmtId="0" fontId="16" fillId="0" borderId="0" xfId="0" applyFont="1" applyBorder="1"/>
    <xf numFmtId="0" fontId="16" fillId="0" borderId="0" xfId="0" applyNumberFormat="1" applyFont="1" applyBorder="1"/>
    <xf numFmtId="165" fontId="16" fillId="0" borderId="0" xfId="0" applyNumberFormat="1" applyFont="1" applyBorder="1"/>
    <xf numFmtId="0" fontId="17" fillId="0" borderId="0" xfId="0" applyNumberFormat="1" applyFont="1" applyFill="1" applyAlignment="1">
      <alignment horizontal="left"/>
    </xf>
    <xf numFmtId="0" fontId="16" fillId="0" borderId="0" xfId="0" applyFont="1"/>
    <xf numFmtId="0" fontId="1" fillId="0" borderId="0" xfId="0" applyFont="1"/>
    <xf numFmtId="0" fontId="2" fillId="0" borderId="0" xfId="0" applyFont="1"/>
    <xf numFmtId="0" fontId="1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vertical="top"/>
    </xf>
    <xf numFmtId="0" fontId="15" fillId="0" borderId="0" xfId="0" applyFont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wrapText="1"/>
    </xf>
    <xf numFmtId="164" fontId="0" fillId="0" borderId="0" xfId="0" applyNumberFormat="1"/>
    <xf numFmtId="164" fontId="19" fillId="0" borderId="0" xfId="0" applyNumberFormat="1" applyFont="1"/>
    <xf numFmtId="164" fontId="18" fillId="0" borderId="0" xfId="0" applyNumberFormat="1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</cellXfs>
  <cellStyles count="2">
    <cellStyle name="Euro" xfId="1"/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33" dataDxfId="32">
  <autoFilter ref="A10:O146"/>
  <sortState ref="A8:N143">
    <sortCondition ref="A7:A143"/>
  </sortState>
  <tableColumns count="15">
    <tableColumn id="1" name="CÓDIGO DEL CATÁLOGO DE BIENES Y SERVICIOS (CBS) " dataDxfId="31"/>
    <tableColumn id="2" name="DESCRIPCIÓN DE LA COMPRA O CONTRATACIÓN" dataDxfId="30"/>
    <tableColumn id="18" name="UNIDAD DE MEDIDA" dataDxfId="29"/>
    <tableColumn id="3" name="PRIMER TRIMESTRE" dataDxfId="28"/>
    <tableColumn id="4" name="SEGUNDO TRIMESTRE" dataDxfId="27"/>
    <tableColumn id="5" name="TERCER TRIMESTRE" dataDxfId="26"/>
    <tableColumn id="12" name="CUARTO TRIMESTRE" dataDxfId="25"/>
    <tableColumn id="7" name="CANTIDAD TOTAL" dataDxfId="24">
      <calculatedColumnFormula>SUM('PACC - SNCC.F.053'!$D11:$G11)</calculatedColumnFormula>
    </tableColumn>
    <tableColumn id="20" name="PRECIO UNITARIO ESTIMADO" dataDxfId="23"/>
    <tableColumn id="6" name="COSTO TOTAL UNITARIO" dataDxfId="22">
      <calculatedColumnFormula>+H11*I11</calculatedColumnFormula>
    </tableColumn>
    <tableColumn id="10" name="COSTO TOTAL POR CÓDIGO DE CATÁLOGO DE BIENES Y SERVICIOS (CBS)" dataDxfId="21">
      <calculatedColumnFormula>SUM(J11:J15)</calculatedColumnFormula>
    </tableColumn>
    <tableColumn id="14" name=" PROCEDIMIENTO DE SELECCIÓN " dataDxfId="20"/>
    <tableColumn id="17" name="FUENTE DE FINANCIAMIENTO" dataDxfId="19"/>
    <tableColumn id="8" name="VALOR ADQUIRIDO" dataDxfId="18"/>
    <tableColumn id="9" name="OBSERVACIÓN" dataDxfId="1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O176" insertRowShift="1" totalsRowShown="0" headerRowDxfId="16" dataDxfId="15">
  <autoFilter ref="A10:O176"/>
  <sortState ref="A11:N146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SUM('PACC - SNCC.F.053 (3)'!$D11:$G11)</calculatedColumnFormula>
    </tableColumn>
    <tableColumn id="20" name="PRECIO UNITARIO ESTIMADO" dataDxfId="6"/>
    <tableColumn id="6" name="COSTO TOTAL UNITARIO ESTIMADO" dataDxfId="5">
      <calculatedColumnFormula>+H11*I11</calculatedColumnFormula>
    </tableColumn>
    <tableColumn id="10" name="COSTO TOTAL POR CÓDIGO DE CATÁLOGO DE BIENES Y SERVICIOS (CBS)" dataDxfId="4">
      <calculatedColumnFormula>SUM(J11:J17)</calculatedColumnFormula>
    </tableColumn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1"/>
  <sheetViews>
    <sheetView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baseColWidth="10" defaultColWidth="11.42578125" defaultRowHeight="18" x14ac:dyDescent="0.25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41247</v>
      </c>
    </row>
    <row r="3" spans="1:23" ht="22.5" customHeight="1" x14ac:dyDescent="0.25">
      <c r="A3" s="64"/>
      <c r="N3" s="15" t="s">
        <v>3</v>
      </c>
      <c r="O3" s="24">
        <v>41248</v>
      </c>
    </row>
    <row r="4" spans="1:23" ht="20.25" x14ac:dyDescent="0.3">
      <c r="A4" s="64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 x14ac:dyDescent="0.3">
      <c r="A5" s="64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65" t="s">
        <v>480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23" x14ac:dyDescent="0.25">
      <c r="A7" s="63" t="s">
        <v>479</v>
      </c>
      <c r="B7" s="63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60" t="s">
        <v>15</v>
      </c>
      <c r="E9" s="61"/>
      <c r="F9" s="61"/>
      <c r="G9" s="62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25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 x14ac:dyDescent="0.25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 x14ac:dyDescent="0.25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 x14ac:dyDescent="0.25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 x14ac:dyDescent="0.25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 x14ac:dyDescent="0.25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 x14ac:dyDescent="0.25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 x14ac:dyDescent="0.25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 x14ac:dyDescent="0.25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 x14ac:dyDescent="0.25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 x14ac:dyDescent="0.25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 x14ac:dyDescent="0.25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 x14ac:dyDescent="0.25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 x14ac:dyDescent="0.25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 x14ac:dyDescent="0.25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 x14ac:dyDescent="0.25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 x14ac:dyDescent="0.25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 x14ac:dyDescent="0.25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 x14ac:dyDescent="0.25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 x14ac:dyDescent="0.25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 x14ac:dyDescent="0.25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 x14ac:dyDescent="0.25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 x14ac:dyDescent="0.25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 x14ac:dyDescent="0.25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 x14ac:dyDescent="0.25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 x14ac:dyDescent="0.25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 x14ac:dyDescent="0.25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 x14ac:dyDescent="0.25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 x14ac:dyDescent="0.25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 x14ac:dyDescent="0.25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 x14ac:dyDescent="0.25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 x14ac:dyDescent="0.25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 x14ac:dyDescent="0.25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 x14ac:dyDescent="0.25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 x14ac:dyDescent="0.25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 x14ac:dyDescent="0.25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 x14ac:dyDescent="0.25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 x14ac:dyDescent="0.25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 x14ac:dyDescent="0.25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 x14ac:dyDescent="0.25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 x14ac:dyDescent="0.25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 x14ac:dyDescent="0.25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 x14ac:dyDescent="0.25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 x14ac:dyDescent="0.25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 x14ac:dyDescent="0.25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 x14ac:dyDescent="0.25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 x14ac:dyDescent="0.25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 x14ac:dyDescent="0.25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 x14ac:dyDescent="0.25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 x14ac:dyDescent="0.25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 x14ac:dyDescent="0.25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 x14ac:dyDescent="0.25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 x14ac:dyDescent="0.25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 x14ac:dyDescent="0.25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 x14ac:dyDescent="0.25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 x14ac:dyDescent="0.25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 x14ac:dyDescent="0.25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 x14ac:dyDescent="0.25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 x14ac:dyDescent="0.25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 x14ac:dyDescent="0.25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 x14ac:dyDescent="0.25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 x14ac:dyDescent="0.25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 x14ac:dyDescent="0.25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 x14ac:dyDescent="0.25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 x14ac:dyDescent="0.25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 x14ac:dyDescent="0.25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 x14ac:dyDescent="0.25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 x14ac:dyDescent="0.25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 x14ac:dyDescent="0.25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 x14ac:dyDescent="0.25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 x14ac:dyDescent="0.25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 x14ac:dyDescent="0.25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 x14ac:dyDescent="0.25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 x14ac:dyDescent="0.25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 x14ac:dyDescent="0.25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 x14ac:dyDescent="0.25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 x14ac:dyDescent="0.25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 x14ac:dyDescent="0.25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 x14ac:dyDescent="0.25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 x14ac:dyDescent="0.25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 x14ac:dyDescent="0.25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 x14ac:dyDescent="0.25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 x14ac:dyDescent="0.25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 x14ac:dyDescent="0.25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 x14ac:dyDescent="0.25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 x14ac:dyDescent="0.25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 x14ac:dyDescent="0.25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 x14ac:dyDescent="0.25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 x14ac:dyDescent="0.25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 x14ac:dyDescent="0.25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 x14ac:dyDescent="0.25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 x14ac:dyDescent="0.25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 x14ac:dyDescent="0.25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 x14ac:dyDescent="0.25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 x14ac:dyDescent="0.25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 x14ac:dyDescent="0.25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 x14ac:dyDescent="0.25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 x14ac:dyDescent="0.25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 x14ac:dyDescent="0.25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 x14ac:dyDescent="0.25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 x14ac:dyDescent="0.25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 x14ac:dyDescent="0.25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 x14ac:dyDescent="0.25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 x14ac:dyDescent="0.25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 x14ac:dyDescent="0.25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 x14ac:dyDescent="0.25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 x14ac:dyDescent="0.25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 x14ac:dyDescent="0.25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 x14ac:dyDescent="0.25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 x14ac:dyDescent="0.25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 x14ac:dyDescent="0.25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 x14ac:dyDescent="0.25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 x14ac:dyDescent="0.25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 x14ac:dyDescent="0.25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 x14ac:dyDescent="0.25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 x14ac:dyDescent="0.25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 x14ac:dyDescent="0.25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 x14ac:dyDescent="0.25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 x14ac:dyDescent="0.25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 x14ac:dyDescent="0.25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 x14ac:dyDescent="0.25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 x14ac:dyDescent="0.25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 x14ac:dyDescent="0.25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 x14ac:dyDescent="0.25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 x14ac:dyDescent="0.25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 x14ac:dyDescent="0.25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 x14ac:dyDescent="0.25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 x14ac:dyDescent="0.25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 x14ac:dyDescent="0.25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 x14ac:dyDescent="0.25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 x14ac:dyDescent="0.25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 x14ac:dyDescent="0.25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 x14ac:dyDescent="0.25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 x14ac:dyDescent="0.25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 x14ac:dyDescent="0.25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 x14ac:dyDescent="0.25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 x14ac:dyDescent="0.25">
      <c r="O147" s="2"/>
      <c r="T147" s="5" t="s">
        <v>162</v>
      </c>
    </row>
    <row r="148" spans="1:20" x14ac:dyDescent="0.25">
      <c r="O148" s="2"/>
      <c r="T148" s="5" t="s">
        <v>163</v>
      </c>
    </row>
    <row r="149" spans="1:20" x14ac:dyDescent="0.25">
      <c r="O149" s="2"/>
      <c r="T149" s="5" t="s">
        <v>164</v>
      </c>
    </row>
    <row r="150" spans="1:20" x14ac:dyDescent="0.25">
      <c r="O150" s="2"/>
      <c r="T150" s="5" t="s">
        <v>165</v>
      </c>
    </row>
    <row r="151" spans="1:20" x14ac:dyDescent="0.25">
      <c r="O151" s="2"/>
      <c r="T151" s="5" t="s">
        <v>166</v>
      </c>
    </row>
    <row r="152" spans="1:20" x14ac:dyDescent="0.25">
      <c r="O152" s="2"/>
      <c r="T152" s="5" t="s">
        <v>167</v>
      </c>
    </row>
    <row r="153" spans="1:20" x14ac:dyDescent="0.25">
      <c r="O153" s="2"/>
      <c r="T153" s="5" t="s">
        <v>168</v>
      </c>
    </row>
    <row r="154" spans="1:20" x14ac:dyDescent="0.25">
      <c r="O154" s="2"/>
      <c r="T154" s="5" t="s">
        <v>169</v>
      </c>
    </row>
    <row r="155" spans="1:20" x14ac:dyDescent="0.25">
      <c r="O155" s="2"/>
      <c r="T155" s="5" t="s">
        <v>170</v>
      </c>
    </row>
    <row r="156" spans="1:20" x14ac:dyDescent="0.25">
      <c r="O156" s="2"/>
      <c r="T156" s="5" t="s">
        <v>171</v>
      </c>
    </row>
    <row r="157" spans="1:20" x14ac:dyDescent="0.25">
      <c r="O157" s="2"/>
      <c r="T157" s="5" t="s">
        <v>172</v>
      </c>
    </row>
    <row r="158" spans="1:20" x14ac:dyDescent="0.25">
      <c r="O158" s="2"/>
      <c r="T158" s="5" t="s">
        <v>173</v>
      </c>
    </row>
    <row r="159" spans="1:20" x14ac:dyDescent="0.25">
      <c r="O159" s="2"/>
      <c r="T159" s="5" t="s">
        <v>174</v>
      </c>
    </row>
    <row r="160" spans="1:20" x14ac:dyDescent="0.25">
      <c r="O160" s="2"/>
      <c r="T160" s="5" t="s">
        <v>175</v>
      </c>
    </row>
    <row r="161" spans="15:20" x14ac:dyDescent="0.25">
      <c r="O161" s="2"/>
      <c r="T161" s="5" t="s">
        <v>176</v>
      </c>
    </row>
    <row r="162" spans="15:20" x14ac:dyDescent="0.25">
      <c r="O162" s="2"/>
      <c r="T162" s="5" t="s">
        <v>177</v>
      </c>
    </row>
    <row r="163" spans="15:20" x14ac:dyDescent="0.25">
      <c r="O163" s="2"/>
      <c r="T163" s="5" t="s">
        <v>178</v>
      </c>
    </row>
    <row r="164" spans="15:20" x14ac:dyDescent="0.25">
      <c r="O164" s="2"/>
      <c r="T164" s="5" t="s">
        <v>179</v>
      </c>
    </row>
    <row r="165" spans="15:20" x14ac:dyDescent="0.25">
      <c r="O165" s="2"/>
      <c r="T165" s="5" t="s">
        <v>180</v>
      </c>
    </row>
    <row r="166" spans="15:20" x14ac:dyDescent="0.25">
      <c r="O166" s="2"/>
      <c r="T166" s="5" t="s">
        <v>181</v>
      </c>
    </row>
    <row r="167" spans="15:20" x14ac:dyDescent="0.25">
      <c r="O167" s="2"/>
      <c r="T167" s="5" t="s">
        <v>182</v>
      </c>
    </row>
    <row r="168" spans="15:20" x14ac:dyDescent="0.25">
      <c r="O168" s="2"/>
      <c r="T168" s="5" t="s">
        <v>183</v>
      </c>
    </row>
    <row r="169" spans="15:20" x14ac:dyDescent="0.25">
      <c r="O169" s="2"/>
      <c r="T169" s="5" t="s">
        <v>184</v>
      </c>
    </row>
    <row r="170" spans="15:20" x14ac:dyDescent="0.25">
      <c r="O170" s="2"/>
      <c r="T170" s="5" t="s">
        <v>185</v>
      </c>
    </row>
    <row r="171" spans="15:20" x14ac:dyDescent="0.25">
      <c r="O171" s="2"/>
      <c r="T171" s="5" t="s">
        <v>186</v>
      </c>
    </row>
    <row r="172" spans="15:20" x14ac:dyDescent="0.25">
      <c r="O172" s="2"/>
      <c r="T172" s="5" t="s">
        <v>187</v>
      </c>
    </row>
    <row r="173" spans="15:20" x14ac:dyDescent="0.25">
      <c r="O173" s="2"/>
      <c r="T173" s="5" t="s">
        <v>188</v>
      </c>
    </row>
    <row r="174" spans="15:20" x14ac:dyDescent="0.25">
      <c r="O174" s="2"/>
      <c r="T174" s="5" t="s">
        <v>189</v>
      </c>
    </row>
    <row r="175" spans="15:20" x14ac:dyDescent="0.25">
      <c r="O175" s="2"/>
      <c r="T175" s="5" t="s">
        <v>190</v>
      </c>
    </row>
    <row r="176" spans="15:20" x14ac:dyDescent="0.25">
      <c r="O176" s="2"/>
      <c r="T176" s="5" t="s">
        <v>191</v>
      </c>
    </row>
    <row r="177" spans="15:20" x14ac:dyDescent="0.25">
      <c r="O177" s="2"/>
      <c r="T177" s="5" t="s">
        <v>192</v>
      </c>
    </row>
    <row r="178" spans="15:20" x14ac:dyDescent="0.25">
      <c r="O178" s="2"/>
      <c r="T178" s="5" t="s">
        <v>193</v>
      </c>
    </row>
    <row r="179" spans="15:20" x14ac:dyDescent="0.25">
      <c r="O179" s="2"/>
      <c r="T179" s="5" t="s">
        <v>194</v>
      </c>
    </row>
    <row r="180" spans="15:20" x14ac:dyDescent="0.25">
      <c r="O180" s="2"/>
      <c r="T180" s="5" t="s">
        <v>195</v>
      </c>
    </row>
    <row r="181" spans="15:20" x14ac:dyDescent="0.25">
      <c r="O181" s="2"/>
      <c r="T181" s="5" t="s">
        <v>196</v>
      </c>
    </row>
    <row r="182" spans="15:20" x14ac:dyDescent="0.25">
      <c r="O182" s="2"/>
      <c r="T182" s="5" t="s">
        <v>197</v>
      </c>
    </row>
    <row r="183" spans="15:20" x14ac:dyDescent="0.25">
      <c r="O183" s="2"/>
      <c r="T183" s="5" t="s">
        <v>198</v>
      </c>
    </row>
    <row r="184" spans="15:20" x14ac:dyDescent="0.25">
      <c r="O184" s="2"/>
      <c r="T184" s="5" t="s">
        <v>199</v>
      </c>
    </row>
    <row r="185" spans="15:20" x14ac:dyDescent="0.25">
      <c r="O185" s="2"/>
      <c r="T185" s="5" t="s">
        <v>200</v>
      </c>
    </row>
    <row r="186" spans="15:20" x14ac:dyDescent="0.25">
      <c r="O186" s="2"/>
      <c r="T186" s="5" t="s">
        <v>201</v>
      </c>
    </row>
    <row r="187" spans="15:20" x14ac:dyDescent="0.25">
      <c r="O187" s="2"/>
      <c r="T187" s="5" t="s">
        <v>202</v>
      </c>
    </row>
    <row r="188" spans="15:20" x14ac:dyDescent="0.25">
      <c r="O188" s="2"/>
      <c r="T188" s="5" t="s">
        <v>203</v>
      </c>
    </row>
    <row r="189" spans="15:20" x14ac:dyDescent="0.25">
      <c r="O189" s="2"/>
      <c r="T189" s="5" t="s">
        <v>204</v>
      </c>
    </row>
    <row r="190" spans="15:20" x14ac:dyDescent="0.25">
      <c r="O190" s="2"/>
      <c r="T190" s="5" t="s">
        <v>205</v>
      </c>
    </row>
    <row r="191" spans="15:20" x14ac:dyDescent="0.25">
      <c r="O191" s="2"/>
      <c r="T191" s="5" t="s">
        <v>206</v>
      </c>
    </row>
    <row r="192" spans="15:20" x14ac:dyDescent="0.25">
      <c r="O192" s="2"/>
      <c r="T192" s="5" t="s">
        <v>207</v>
      </c>
    </row>
    <row r="193" spans="15:20" x14ac:dyDescent="0.25">
      <c r="O193" s="2"/>
      <c r="T193" s="5" t="s">
        <v>208</v>
      </c>
    </row>
    <row r="194" spans="15:20" x14ac:dyDescent="0.25">
      <c r="O194" s="2"/>
      <c r="T194" s="5" t="s">
        <v>209</v>
      </c>
    </row>
    <row r="195" spans="15:20" x14ac:dyDescent="0.25">
      <c r="O195" s="2"/>
      <c r="T195" s="5" t="s">
        <v>210</v>
      </c>
    </row>
    <row r="196" spans="15:20" x14ac:dyDescent="0.25">
      <c r="O196" s="2"/>
      <c r="T196" s="5" t="s">
        <v>211</v>
      </c>
    </row>
    <row r="197" spans="15:20" x14ac:dyDescent="0.25">
      <c r="O197" s="2"/>
      <c r="T197" s="5" t="s">
        <v>212</v>
      </c>
    </row>
    <row r="198" spans="15:20" x14ac:dyDescent="0.25">
      <c r="O198" s="2"/>
      <c r="T198" s="5" t="s">
        <v>213</v>
      </c>
    </row>
    <row r="199" spans="15:20" x14ac:dyDescent="0.25">
      <c r="O199" s="2"/>
      <c r="T199" s="5" t="s">
        <v>214</v>
      </c>
    </row>
    <row r="200" spans="15:20" x14ac:dyDescent="0.25">
      <c r="O200" s="2"/>
      <c r="T200" s="5" t="s">
        <v>215</v>
      </c>
    </row>
    <row r="201" spans="15:20" x14ac:dyDescent="0.25">
      <c r="O201" s="2"/>
      <c r="T201" s="5" t="s">
        <v>216</v>
      </c>
    </row>
    <row r="202" spans="15:20" x14ac:dyDescent="0.25">
      <c r="O202" s="2"/>
      <c r="T202" s="5" t="s">
        <v>217</v>
      </c>
    </row>
    <row r="203" spans="15:20" x14ac:dyDescent="0.25">
      <c r="O203" s="2"/>
      <c r="T203" s="5" t="s">
        <v>218</v>
      </c>
    </row>
    <row r="204" spans="15:20" x14ac:dyDescent="0.25">
      <c r="O204" s="2"/>
      <c r="T204" s="5" t="s">
        <v>219</v>
      </c>
    </row>
    <row r="205" spans="15:20" x14ac:dyDescent="0.25">
      <c r="O205" s="2"/>
      <c r="T205" s="5" t="s">
        <v>220</v>
      </c>
    </row>
    <row r="206" spans="15:20" x14ac:dyDescent="0.25">
      <c r="O206" s="2"/>
      <c r="T206" s="5" t="s">
        <v>221</v>
      </c>
    </row>
    <row r="207" spans="15:20" x14ac:dyDescent="0.25">
      <c r="O207" s="2"/>
      <c r="T207" s="5" t="s">
        <v>222</v>
      </c>
    </row>
    <row r="208" spans="15:20" x14ac:dyDescent="0.25">
      <c r="O208" s="2"/>
      <c r="T208" s="5" t="s">
        <v>223</v>
      </c>
    </row>
    <row r="209" spans="15:20" x14ac:dyDescent="0.25">
      <c r="O209" s="2"/>
      <c r="T209" s="5" t="s">
        <v>224</v>
      </c>
    </row>
    <row r="210" spans="15:20" x14ac:dyDescent="0.25">
      <c r="O210" s="2"/>
      <c r="T210" s="5" t="s">
        <v>225</v>
      </c>
    </row>
    <row r="211" spans="15:20" x14ac:dyDescent="0.25">
      <c r="O211" s="2"/>
      <c r="T211" s="5" t="s">
        <v>226</v>
      </c>
    </row>
    <row r="212" spans="15:20" x14ac:dyDescent="0.25">
      <c r="O212" s="2"/>
      <c r="T212" s="5" t="s">
        <v>227</v>
      </c>
    </row>
    <row r="213" spans="15:20" x14ac:dyDescent="0.25">
      <c r="O213" s="2"/>
      <c r="T213" s="5" t="s">
        <v>228</v>
      </c>
    </row>
    <row r="214" spans="15:20" x14ac:dyDescent="0.25">
      <c r="O214" s="2"/>
      <c r="T214" s="5" t="s">
        <v>229</v>
      </c>
    </row>
    <row r="215" spans="15:20" x14ac:dyDescent="0.25">
      <c r="O215" s="2"/>
      <c r="T215" s="5" t="s">
        <v>230</v>
      </c>
    </row>
    <row r="216" spans="15:20" x14ac:dyDescent="0.25">
      <c r="O216" s="2"/>
      <c r="T216" s="5" t="s">
        <v>231</v>
      </c>
    </row>
    <row r="217" spans="15:20" x14ac:dyDescent="0.25">
      <c r="O217" s="2"/>
      <c r="T217" s="5" t="s">
        <v>232</v>
      </c>
    </row>
    <row r="218" spans="15:20" x14ac:dyDescent="0.25">
      <c r="O218" s="2"/>
      <c r="T218" s="5" t="s">
        <v>233</v>
      </c>
    </row>
    <row r="219" spans="15:20" x14ac:dyDescent="0.25">
      <c r="O219" s="2"/>
      <c r="T219" s="5" t="s">
        <v>234</v>
      </c>
    </row>
    <row r="220" spans="15:20" x14ac:dyDescent="0.25">
      <c r="O220" s="2"/>
      <c r="T220" s="5" t="s">
        <v>235</v>
      </c>
    </row>
    <row r="221" spans="15:20" x14ac:dyDescent="0.25">
      <c r="O221" s="2"/>
      <c r="T221" s="5" t="s">
        <v>236</v>
      </c>
    </row>
    <row r="222" spans="15:20" x14ac:dyDescent="0.25">
      <c r="O222" s="2"/>
      <c r="T222" s="5" t="s">
        <v>237</v>
      </c>
    </row>
    <row r="223" spans="15:20" x14ac:dyDescent="0.25">
      <c r="O223" s="2"/>
      <c r="T223" s="5" t="s">
        <v>238</v>
      </c>
    </row>
    <row r="224" spans="15:20" x14ac:dyDescent="0.25">
      <c r="O224" s="2"/>
      <c r="T224" s="5" t="s">
        <v>239</v>
      </c>
    </row>
    <row r="225" spans="15:20" x14ac:dyDescent="0.25">
      <c r="O225" s="2"/>
      <c r="T225" s="5" t="s">
        <v>240</v>
      </c>
    </row>
    <row r="226" spans="15:20" x14ac:dyDescent="0.25">
      <c r="O226" s="2"/>
      <c r="T226" s="5" t="s">
        <v>241</v>
      </c>
    </row>
    <row r="227" spans="15:20" x14ac:dyDescent="0.25">
      <c r="O227" s="2"/>
      <c r="T227" s="5" t="s">
        <v>242</v>
      </c>
    </row>
    <row r="228" spans="15:20" x14ac:dyDescent="0.25">
      <c r="O228" s="2"/>
      <c r="T228" s="5" t="s">
        <v>243</v>
      </c>
    </row>
    <row r="229" spans="15:20" x14ac:dyDescent="0.25">
      <c r="O229" s="2"/>
      <c r="T229" s="5" t="s">
        <v>244</v>
      </c>
    </row>
    <row r="230" spans="15:20" x14ac:dyDescent="0.25">
      <c r="O230" s="2"/>
      <c r="T230" s="5" t="s">
        <v>245</v>
      </c>
    </row>
    <row r="231" spans="15:20" x14ac:dyDescent="0.25">
      <c r="O231" s="2"/>
      <c r="T231" s="5" t="s">
        <v>246</v>
      </c>
    </row>
    <row r="232" spans="15:20" x14ac:dyDescent="0.25">
      <c r="O232" s="2"/>
      <c r="T232" s="5" t="s">
        <v>247</v>
      </c>
    </row>
    <row r="233" spans="15:20" x14ac:dyDescent="0.25">
      <c r="O233" s="2"/>
      <c r="T233" s="5" t="s">
        <v>248</v>
      </c>
    </row>
    <row r="234" spans="15:20" x14ac:dyDescent="0.25">
      <c r="O234" s="2"/>
      <c r="T234" s="5" t="s">
        <v>249</v>
      </c>
    </row>
    <row r="235" spans="15:20" x14ac:dyDescent="0.25">
      <c r="O235" s="2"/>
      <c r="T235" s="5" t="s">
        <v>250</v>
      </c>
    </row>
    <row r="236" spans="15:20" x14ac:dyDescent="0.25">
      <c r="O236" s="2"/>
      <c r="T236" s="5" t="s">
        <v>251</v>
      </c>
    </row>
    <row r="237" spans="15:20" x14ac:dyDescent="0.25">
      <c r="O237" s="2"/>
      <c r="T237" s="5" t="s">
        <v>252</v>
      </c>
    </row>
    <row r="238" spans="15:20" x14ac:dyDescent="0.25">
      <c r="O238" s="2"/>
      <c r="T238" s="5" t="s">
        <v>253</v>
      </c>
    </row>
    <row r="239" spans="15:20" x14ac:dyDescent="0.25">
      <c r="O239" s="2"/>
      <c r="T239" s="5" t="s">
        <v>254</v>
      </c>
    </row>
    <row r="240" spans="15:20" x14ac:dyDescent="0.25">
      <c r="O240" s="2"/>
      <c r="T240" s="5" t="s">
        <v>255</v>
      </c>
    </row>
    <row r="241" spans="15:20" x14ac:dyDescent="0.25">
      <c r="O241" s="2"/>
      <c r="T241" s="5" t="s">
        <v>256</v>
      </c>
    </row>
    <row r="242" spans="15:20" x14ac:dyDescent="0.25">
      <c r="O242" s="2"/>
      <c r="T242" s="5" t="s">
        <v>257</v>
      </c>
    </row>
    <row r="243" spans="15:20" x14ac:dyDescent="0.25">
      <c r="O243" s="2"/>
      <c r="T243" s="5" t="s">
        <v>258</v>
      </c>
    </row>
    <row r="244" spans="15:20" x14ac:dyDescent="0.25">
      <c r="O244" s="2"/>
      <c r="T244" s="5" t="s">
        <v>259</v>
      </c>
    </row>
    <row r="245" spans="15:20" x14ac:dyDescent="0.25">
      <c r="O245" s="2"/>
      <c r="T245" s="5" t="s">
        <v>260</v>
      </c>
    </row>
    <row r="246" spans="15:20" x14ac:dyDescent="0.25">
      <c r="O246" s="2"/>
      <c r="T246" s="5" t="s">
        <v>261</v>
      </c>
    </row>
    <row r="247" spans="15:20" x14ac:dyDescent="0.25">
      <c r="O247" s="2"/>
      <c r="T247" s="5" t="s">
        <v>262</v>
      </c>
    </row>
    <row r="248" spans="15:20" x14ac:dyDescent="0.25">
      <c r="O248" s="2"/>
      <c r="T248" s="5" t="s">
        <v>263</v>
      </c>
    </row>
    <row r="249" spans="15:20" x14ac:dyDescent="0.25">
      <c r="O249" s="2"/>
      <c r="T249" s="5" t="s">
        <v>264</v>
      </c>
    </row>
    <row r="250" spans="15:20" x14ac:dyDescent="0.25">
      <c r="O250" s="2"/>
      <c r="T250" s="5" t="s">
        <v>265</v>
      </c>
    </row>
    <row r="251" spans="15:20" x14ac:dyDescent="0.25">
      <c r="O251" s="2"/>
      <c r="T251" s="5" t="s">
        <v>266</v>
      </c>
    </row>
    <row r="252" spans="15:20" x14ac:dyDescent="0.25">
      <c r="O252" s="2"/>
      <c r="T252" s="5" t="s">
        <v>267</v>
      </c>
    </row>
    <row r="253" spans="15:20" x14ac:dyDescent="0.25">
      <c r="O253" s="2"/>
      <c r="T253" s="5" t="s">
        <v>268</v>
      </c>
    </row>
    <row r="254" spans="15:20" x14ac:dyDescent="0.25">
      <c r="O254" s="2"/>
      <c r="T254" s="5" t="s">
        <v>269</v>
      </c>
    </row>
    <row r="255" spans="15:20" x14ac:dyDescent="0.25">
      <c r="O255" s="2"/>
      <c r="T255" s="5" t="s">
        <v>270</v>
      </c>
    </row>
    <row r="256" spans="15:20" x14ac:dyDescent="0.25">
      <c r="O256" s="2"/>
      <c r="T256" s="5" t="s">
        <v>271</v>
      </c>
    </row>
    <row r="257" spans="15:20" x14ac:dyDescent="0.25">
      <c r="O257" s="2"/>
      <c r="T257" s="5" t="s">
        <v>272</v>
      </c>
    </row>
    <row r="258" spans="15:20" x14ac:dyDescent="0.25">
      <c r="O258" s="2"/>
      <c r="T258" s="5" t="s">
        <v>273</v>
      </c>
    </row>
    <row r="259" spans="15:20" x14ac:dyDescent="0.25">
      <c r="O259" s="2"/>
      <c r="T259" s="5" t="s">
        <v>274</v>
      </c>
    </row>
    <row r="260" spans="15:20" x14ac:dyDescent="0.25">
      <c r="O260" s="2"/>
      <c r="T260" s="5" t="s">
        <v>275</v>
      </c>
    </row>
    <row r="261" spans="15:20" x14ac:dyDescent="0.25">
      <c r="O261" s="2"/>
      <c r="T261" s="5" t="s">
        <v>276</v>
      </c>
    </row>
    <row r="262" spans="15:20" x14ac:dyDescent="0.25">
      <c r="O262" s="2"/>
      <c r="T262" s="5" t="s">
        <v>277</v>
      </c>
    </row>
    <row r="263" spans="15:20" x14ac:dyDescent="0.25">
      <c r="O263" s="2"/>
      <c r="T263" s="5" t="s">
        <v>278</v>
      </c>
    </row>
    <row r="264" spans="15:20" x14ac:dyDescent="0.25">
      <c r="O264" s="2"/>
      <c r="T264" s="5" t="s">
        <v>279</v>
      </c>
    </row>
    <row r="265" spans="15:20" x14ac:dyDescent="0.25">
      <c r="O265" s="2"/>
      <c r="T265" s="5" t="s">
        <v>280</v>
      </c>
    </row>
    <row r="266" spans="15:20" x14ac:dyDescent="0.25">
      <c r="O266" s="2"/>
      <c r="T266" s="4" t="s">
        <v>14</v>
      </c>
    </row>
    <row r="267" spans="15:20" x14ac:dyDescent="0.25">
      <c r="O267" s="2"/>
      <c r="T267" s="5" t="s">
        <v>281</v>
      </c>
    </row>
    <row r="268" spans="15:20" x14ac:dyDescent="0.25">
      <c r="O268" s="2"/>
      <c r="T268" s="5" t="s">
        <v>282</v>
      </c>
    </row>
    <row r="269" spans="15:20" x14ac:dyDescent="0.25">
      <c r="O269" s="2"/>
      <c r="T269" s="5" t="s">
        <v>283</v>
      </c>
    </row>
    <row r="270" spans="15:20" x14ac:dyDescent="0.25">
      <c r="O270" s="2"/>
      <c r="T270" s="5" t="s">
        <v>284</v>
      </c>
    </row>
    <row r="271" spans="15:20" x14ac:dyDescent="0.25">
      <c r="O271" s="2"/>
      <c r="T271" s="5" t="s">
        <v>285</v>
      </c>
    </row>
    <row r="272" spans="15:20" x14ac:dyDescent="0.25">
      <c r="O272" s="2"/>
      <c r="T272" s="5" t="s">
        <v>286</v>
      </c>
    </row>
    <row r="273" spans="15:20" x14ac:dyDescent="0.25">
      <c r="O273" s="2"/>
      <c r="T273" s="5" t="s">
        <v>287</v>
      </c>
    </row>
    <row r="274" spans="15:20" x14ac:dyDescent="0.25">
      <c r="O274" s="2"/>
      <c r="T274" s="5" t="s">
        <v>288</v>
      </c>
    </row>
    <row r="275" spans="15:20" x14ac:dyDescent="0.25">
      <c r="O275" s="2"/>
      <c r="T275" s="5" t="s">
        <v>289</v>
      </c>
    </row>
    <row r="276" spans="15:20" x14ac:dyDescent="0.25">
      <c r="O276" s="2"/>
      <c r="T276" s="5" t="s">
        <v>290</v>
      </c>
    </row>
    <row r="277" spans="15:20" x14ac:dyDescent="0.25">
      <c r="O277" s="2"/>
      <c r="T277" s="5" t="s">
        <v>291</v>
      </c>
    </row>
    <row r="278" spans="15:20" x14ac:dyDescent="0.25">
      <c r="O278" s="2"/>
      <c r="T278" s="5" t="s">
        <v>292</v>
      </c>
    </row>
    <row r="279" spans="15:20" x14ac:dyDescent="0.25">
      <c r="O279" s="2"/>
      <c r="T279" s="5" t="s">
        <v>293</v>
      </c>
    </row>
    <row r="280" spans="15:20" x14ac:dyDescent="0.25">
      <c r="O280" s="2"/>
      <c r="T280" s="5" t="s">
        <v>294</v>
      </c>
    </row>
    <row r="281" spans="15:20" x14ac:dyDescent="0.25">
      <c r="O281" s="2"/>
      <c r="T281" s="5" t="s">
        <v>295</v>
      </c>
    </row>
    <row r="282" spans="15:20" x14ac:dyDescent="0.25">
      <c r="O282" s="2"/>
      <c r="T282" s="5" t="s">
        <v>296</v>
      </c>
    </row>
    <row r="283" spans="15:20" x14ac:dyDescent="0.25">
      <c r="O283" s="2"/>
      <c r="T283" s="5" t="s">
        <v>297</v>
      </c>
    </row>
    <row r="284" spans="15:20" x14ac:dyDescent="0.25">
      <c r="O284" s="2"/>
      <c r="T284" s="5" t="s">
        <v>298</v>
      </c>
    </row>
    <row r="285" spans="15:20" x14ac:dyDescent="0.25">
      <c r="O285" s="2"/>
      <c r="T285" s="5" t="s">
        <v>299</v>
      </c>
    </row>
    <row r="286" spans="15:20" x14ac:dyDescent="0.25">
      <c r="O286" s="2"/>
      <c r="T286" s="5" t="s">
        <v>300</v>
      </c>
    </row>
    <row r="287" spans="15:20" x14ac:dyDescent="0.25">
      <c r="O287" s="2"/>
      <c r="T287" s="5" t="s">
        <v>301</v>
      </c>
    </row>
    <row r="288" spans="15:20" x14ac:dyDescent="0.25">
      <c r="O288" s="2"/>
      <c r="T288" s="5" t="s">
        <v>302</v>
      </c>
    </row>
    <row r="289" spans="15:20" x14ac:dyDescent="0.25">
      <c r="O289" s="2"/>
      <c r="T289" s="5" t="s">
        <v>303</v>
      </c>
    </row>
    <row r="290" spans="15:20" x14ac:dyDescent="0.25">
      <c r="O290" s="2"/>
      <c r="T290" s="5" t="s">
        <v>304</v>
      </c>
    </row>
    <row r="291" spans="15:20" x14ac:dyDescent="0.25">
      <c r="O291" s="2"/>
      <c r="T291" s="5" t="s">
        <v>305</v>
      </c>
    </row>
    <row r="292" spans="15:20" x14ac:dyDescent="0.25">
      <c r="O292" s="2"/>
      <c r="T292" s="5" t="s">
        <v>306</v>
      </c>
    </row>
    <row r="293" spans="15:20" x14ac:dyDescent="0.25">
      <c r="O293" s="2"/>
      <c r="T293" s="5" t="s">
        <v>307</v>
      </c>
    </row>
    <row r="294" spans="15:20" x14ac:dyDescent="0.25">
      <c r="O294" s="2"/>
      <c r="T294" s="5" t="s">
        <v>308</v>
      </c>
    </row>
    <row r="295" spans="15:20" x14ac:dyDescent="0.25">
      <c r="O295" s="2"/>
      <c r="T295" s="5" t="s">
        <v>309</v>
      </c>
    </row>
    <row r="296" spans="15:20" x14ac:dyDescent="0.25">
      <c r="O296" s="2"/>
      <c r="T296" s="5" t="s">
        <v>310</v>
      </c>
    </row>
    <row r="297" spans="15:20" x14ac:dyDescent="0.25">
      <c r="O297" s="2"/>
      <c r="T297" s="5" t="s">
        <v>311</v>
      </c>
    </row>
    <row r="298" spans="15:20" x14ac:dyDescent="0.25">
      <c r="O298" s="2"/>
      <c r="T298" s="5" t="s">
        <v>312</v>
      </c>
    </row>
    <row r="299" spans="15:20" x14ac:dyDescent="0.25">
      <c r="O299" s="2"/>
      <c r="T299" s="5" t="s">
        <v>313</v>
      </c>
    </row>
    <row r="300" spans="15:20" x14ac:dyDescent="0.25">
      <c r="O300" s="2"/>
      <c r="T300" s="5" t="s">
        <v>314</v>
      </c>
    </row>
    <row r="301" spans="15:20" x14ac:dyDescent="0.25">
      <c r="O301" s="2"/>
      <c r="T301" s="5" t="s">
        <v>315</v>
      </c>
    </row>
    <row r="302" spans="15:20" x14ac:dyDescent="0.25">
      <c r="O302" s="2"/>
      <c r="T302" s="5" t="s">
        <v>316</v>
      </c>
    </row>
    <row r="303" spans="15:20" x14ac:dyDescent="0.25">
      <c r="O303" s="2"/>
      <c r="T303" s="5" t="s">
        <v>317</v>
      </c>
    </row>
    <row r="304" spans="15:20" x14ac:dyDescent="0.25">
      <c r="O304" s="2"/>
      <c r="T304" s="5" t="s">
        <v>318</v>
      </c>
    </row>
    <row r="305" spans="15:20" x14ac:dyDescent="0.25">
      <c r="O305" s="2"/>
      <c r="T305" s="5" t="s">
        <v>319</v>
      </c>
    </row>
    <row r="306" spans="15:20" x14ac:dyDescent="0.25">
      <c r="O306" s="2"/>
      <c r="T306" s="5" t="s">
        <v>320</v>
      </c>
    </row>
    <row r="307" spans="15:20" x14ac:dyDescent="0.25">
      <c r="O307" s="2"/>
      <c r="T307" s="5" t="s">
        <v>321</v>
      </c>
    </row>
    <row r="308" spans="15:20" x14ac:dyDescent="0.25">
      <c r="O308" s="2"/>
      <c r="T308" s="5" t="s">
        <v>322</v>
      </c>
    </row>
    <row r="309" spans="15:20" x14ac:dyDescent="0.25">
      <c r="O309" s="2"/>
      <c r="T309" s="5" t="s">
        <v>323</v>
      </c>
    </row>
    <row r="310" spans="15:20" x14ac:dyDescent="0.25">
      <c r="O310" s="2"/>
      <c r="T310" s="5" t="s">
        <v>324</v>
      </c>
    </row>
    <row r="311" spans="15:20" x14ac:dyDescent="0.25">
      <c r="O311" s="2"/>
      <c r="T311" s="5" t="s">
        <v>325</v>
      </c>
    </row>
    <row r="312" spans="15:20" x14ac:dyDescent="0.25">
      <c r="O312" s="2"/>
      <c r="T312" s="5" t="s">
        <v>326</v>
      </c>
    </row>
    <row r="313" spans="15:20" x14ac:dyDescent="0.25">
      <c r="O313" s="2"/>
      <c r="T313" s="5" t="s">
        <v>327</v>
      </c>
    </row>
    <row r="314" spans="15:20" x14ac:dyDescent="0.25">
      <c r="O314" s="2"/>
      <c r="T314" s="5" t="s">
        <v>328</v>
      </c>
    </row>
    <row r="315" spans="15:20" x14ac:dyDescent="0.25">
      <c r="O315" s="2"/>
      <c r="T315" s="5" t="s">
        <v>329</v>
      </c>
    </row>
    <row r="316" spans="15:20" x14ac:dyDescent="0.25">
      <c r="O316" s="2"/>
      <c r="T316" s="5" t="s">
        <v>330</v>
      </c>
    </row>
    <row r="317" spans="15:20" x14ac:dyDescent="0.25">
      <c r="O317" s="2"/>
      <c r="T317" s="5" t="s">
        <v>331</v>
      </c>
    </row>
    <row r="318" spans="15:20" x14ac:dyDescent="0.25">
      <c r="O318" s="2"/>
      <c r="T318" s="5" t="s">
        <v>332</v>
      </c>
    </row>
    <row r="319" spans="15:20" x14ac:dyDescent="0.25">
      <c r="O319" s="2"/>
      <c r="T319" s="5" t="s">
        <v>333</v>
      </c>
    </row>
    <row r="320" spans="15:20" x14ac:dyDescent="0.25">
      <c r="O320" s="2"/>
      <c r="T320" s="5" t="s">
        <v>334</v>
      </c>
    </row>
    <row r="321" spans="15:20" x14ac:dyDescent="0.25">
      <c r="O321" s="2"/>
      <c r="T321" s="5" t="s">
        <v>335</v>
      </c>
    </row>
    <row r="322" spans="15:20" x14ac:dyDescent="0.25">
      <c r="O322" s="2"/>
      <c r="T322" s="5" t="s">
        <v>336</v>
      </c>
    </row>
    <row r="323" spans="15:20" x14ac:dyDescent="0.25">
      <c r="O323" s="2"/>
      <c r="T323" s="5" t="s">
        <v>337</v>
      </c>
    </row>
    <row r="324" spans="15:20" x14ac:dyDescent="0.25">
      <c r="O324" s="2"/>
      <c r="T324" s="5" t="s">
        <v>338</v>
      </c>
    </row>
    <row r="325" spans="15:20" x14ac:dyDescent="0.25">
      <c r="O325" s="2"/>
      <c r="T325" s="5" t="s">
        <v>339</v>
      </c>
    </row>
    <row r="326" spans="15:20" x14ac:dyDescent="0.25">
      <c r="O326" s="2"/>
      <c r="T326" s="5" t="s">
        <v>340</v>
      </c>
    </row>
    <row r="327" spans="15:20" x14ac:dyDescent="0.25">
      <c r="O327" s="2"/>
      <c r="T327" s="5" t="s">
        <v>341</v>
      </c>
    </row>
    <row r="328" spans="15:20" x14ac:dyDescent="0.25">
      <c r="O328" s="2"/>
      <c r="T328" s="5" t="s">
        <v>342</v>
      </c>
    </row>
    <row r="329" spans="15:20" x14ac:dyDescent="0.25">
      <c r="O329" s="2"/>
      <c r="T329" s="5" t="s">
        <v>343</v>
      </c>
    </row>
    <row r="330" spans="15:20" x14ac:dyDescent="0.25">
      <c r="O330" s="2"/>
      <c r="T330" s="5" t="s">
        <v>344</v>
      </c>
    </row>
    <row r="331" spans="15:20" x14ac:dyDescent="0.25">
      <c r="O331" s="2"/>
      <c r="T331" s="5" t="s">
        <v>345</v>
      </c>
    </row>
    <row r="332" spans="15:20" x14ac:dyDescent="0.25">
      <c r="O332" s="2"/>
      <c r="T332" s="5" t="s">
        <v>346</v>
      </c>
    </row>
    <row r="333" spans="15:20" x14ac:dyDescent="0.25">
      <c r="O333" s="2"/>
      <c r="T333" s="5" t="s">
        <v>347</v>
      </c>
    </row>
    <row r="334" spans="15:20" x14ac:dyDescent="0.25">
      <c r="O334" s="2"/>
      <c r="T334" s="5" t="s">
        <v>348</v>
      </c>
    </row>
    <row r="335" spans="15:20" x14ac:dyDescent="0.25">
      <c r="O335" s="2"/>
      <c r="T335" s="5" t="s">
        <v>349</v>
      </c>
    </row>
    <row r="336" spans="15:20" x14ac:dyDescent="0.25">
      <c r="O336" s="2"/>
      <c r="T336" s="5" t="s">
        <v>350</v>
      </c>
    </row>
    <row r="337" spans="15:20" x14ac:dyDescent="0.25">
      <c r="O337" s="2"/>
      <c r="T337" s="5" t="s">
        <v>351</v>
      </c>
    </row>
    <row r="338" spans="15:20" x14ac:dyDescent="0.25">
      <c r="O338" s="2"/>
      <c r="T338" s="5" t="s">
        <v>352</v>
      </c>
    </row>
    <row r="339" spans="15:20" x14ac:dyDescent="0.25">
      <c r="O339" s="2"/>
      <c r="T339" s="5" t="s">
        <v>353</v>
      </c>
    </row>
    <row r="340" spans="15:20" x14ac:dyDescent="0.25">
      <c r="O340" s="2"/>
      <c r="T340" s="5" t="s">
        <v>354</v>
      </c>
    </row>
    <row r="341" spans="15:20" x14ac:dyDescent="0.25">
      <c r="O341" s="2"/>
      <c r="T341" s="5" t="s">
        <v>355</v>
      </c>
    </row>
    <row r="342" spans="15:20" x14ac:dyDescent="0.25">
      <c r="O342" s="2"/>
      <c r="T342" s="5" t="s">
        <v>356</v>
      </c>
    </row>
    <row r="343" spans="15:20" x14ac:dyDescent="0.25">
      <c r="O343" s="2"/>
      <c r="T343" s="5" t="s">
        <v>357</v>
      </c>
    </row>
    <row r="344" spans="15:20" x14ac:dyDescent="0.25">
      <c r="O344" s="2"/>
      <c r="T344" s="5" t="s">
        <v>358</v>
      </c>
    </row>
    <row r="345" spans="15:20" x14ac:dyDescent="0.25">
      <c r="O345" s="2"/>
      <c r="T345" s="5" t="s">
        <v>359</v>
      </c>
    </row>
    <row r="346" spans="15:20" x14ac:dyDescent="0.25">
      <c r="O346" s="2"/>
      <c r="T346" s="5" t="s">
        <v>360</v>
      </c>
    </row>
    <row r="347" spans="15:20" x14ac:dyDescent="0.25">
      <c r="O347" s="2"/>
      <c r="T347" s="5" t="s">
        <v>361</v>
      </c>
    </row>
    <row r="348" spans="15:20" x14ac:dyDescent="0.25">
      <c r="O348" s="2"/>
      <c r="T348" s="5" t="s">
        <v>362</v>
      </c>
    </row>
    <row r="349" spans="15:20" x14ac:dyDescent="0.25">
      <c r="O349" s="2"/>
      <c r="T349" s="5" t="s">
        <v>363</v>
      </c>
    </row>
    <row r="350" spans="15:20" x14ac:dyDescent="0.25">
      <c r="O350" s="2"/>
      <c r="T350" s="5" t="s">
        <v>364</v>
      </c>
    </row>
    <row r="351" spans="15:20" x14ac:dyDescent="0.25">
      <c r="O351" s="2"/>
      <c r="T351" s="5" t="s">
        <v>365</v>
      </c>
    </row>
    <row r="352" spans="15:20" x14ac:dyDescent="0.25">
      <c r="O352" s="2"/>
      <c r="T352" s="5" t="s">
        <v>366</v>
      </c>
    </row>
    <row r="353" spans="15:20" x14ac:dyDescent="0.25">
      <c r="O353" s="2"/>
      <c r="T353" s="5" t="s">
        <v>367</v>
      </c>
    </row>
    <row r="354" spans="15:20" x14ac:dyDescent="0.25">
      <c r="O354" s="2"/>
      <c r="T354" s="5" t="s">
        <v>368</v>
      </c>
    </row>
    <row r="355" spans="15:20" x14ac:dyDescent="0.25">
      <c r="O355" s="2"/>
      <c r="T355" s="5" t="s">
        <v>369</v>
      </c>
    </row>
    <row r="356" spans="15:20" x14ac:dyDescent="0.25">
      <c r="O356" s="2"/>
      <c r="T356" s="5" t="s">
        <v>370</v>
      </c>
    </row>
    <row r="357" spans="15:20" x14ac:dyDescent="0.25">
      <c r="O357" s="2"/>
      <c r="T357" s="5" t="s">
        <v>371</v>
      </c>
    </row>
    <row r="358" spans="15:20" x14ac:dyDescent="0.25">
      <c r="O358" s="2"/>
      <c r="T358" s="5" t="s">
        <v>372</v>
      </c>
    </row>
    <row r="359" spans="15:20" x14ac:dyDescent="0.25">
      <c r="O359" s="2"/>
      <c r="T359" s="5" t="s">
        <v>373</v>
      </c>
    </row>
    <row r="360" spans="15:20" x14ac:dyDescent="0.25">
      <c r="O360" s="2"/>
      <c r="T360" s="5" t="s">
        <v>374</v>
      </c>
    </row>
    <row r="361" spans="15:20" x14ac:dyDescent="0.25">
      <c r="O361" s="2"/>
      <c r="T361" s="5" t="s">
        <v>375</v>
      </c>
    </row>
    <row r="362" spans="15:20" x14ac:dyDescent="0.25">
      <c r="O362" s="2"/>
      <c r="T362" s="5" t="s">
        <v>376</v>
      </c>
    </row>
    <row r="363" spans="15:20" x14ac:dyDescent="0.25">
      <c r="O363" s="2"/>
    </row>
    <row r="364" spans="15:20" x14ac:dyDescent="0.25">
      <c r="O364" s="2"/>
    </row>
    <row r="365" spans="15:20" x14ac:dyDescent="0.25">
      <c r="O365" s="2"/>
    </row>
    <row r="366" spans="15:20" x14ac:dyDescent="0.25">
      <c r="O366" s="2"/>
    </row>
    <row r="367" spans="15:20" x14ac:dyDescent="0.25">
      <c r="O367" s="2"/>
    </row>
    <row r="368" spans="15:20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_x000a_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_x000a__x000a_" sqref="C11:C146"/>
    <dataValidation allowBlank="1" showInputMessage="1" showErrorMessage="1" promptTitle="PACC" prompt="Digite la cantidad requerida en este período._x000a_" sqref="D11:G11 D107:G146 D16:G16"/>
    <dataValidation allowBlank="1" showInputMessage="1" showErrorMessage="1" promptTitle="PACC" prompt="Digite el precio unitario estimado._x000a_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1"/>
  <sheetViews>
    <sheetView tabSelected="1" zoomScale="90" zoomScaleNormal="90" workbookViewId="0">
      <selection activeCell="B157" sqref="B157"/>
    </sheetView>
  </sheetViews>
  <sheetFormatPr baseColWidth="10" defaultColWidth="11.42578125" defaultRowHeight="18" x14ac:dyDescent="0.25"/>
  <cols>
    <col min="1" max="1" width="75" style="25" customWidth="1"/>
    <col min="2" max="2" width="53.5703125" style="25" customWidth="1"/>
    <col min="3" max="3" width="25.140625" style="25" customWidth="1"/>
    <col min="4" max="4" width="7.5703125" style="25" customWidth="1"/>
    <col min="5" max="5" width="8" style="25" customWidth="1"/>
    <col min="6" max="7" width="7.42578125" style="25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41621</v>
      </c>
    </row>
    <row r="3" spans="1:23" ht="22.5" customHeight="1" x14ac:dyDescent="0.25">
      <c r="A3" s="64"/>
      <c r="N3" s="15" t="s">
        <v>3</v>
      </c>
      <c r="O3" s="24">
        <v>41669</v>
      </c>
    </row>
    <row r="4" spans="1:23" ht="20.25" x14ac:dyDescent="0.3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N4" s="15" t="s">
        <v>4</v>
      </c>
      <c r="O4" s="16">
        <v>1</v>
      </c>
    </row>
    <row r="5" spans="1:23" ht="17.25" customHeight="1" thickBot="1" x14ac:dyDescent="0.3">
      <c r="A5" s="64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65" t="s">
        <v>485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</row>
    <row r="7" spans="1:23" x14ac:dyDescent="0.25">
      <c r="A7" s="63" t="s">
        <v>484</v>
      </c>
      <c r="B7" s="63"/>
      <c r="C7" s="12"/>
      <c r="D7" s="12"/>
      <c r="E7" s="12"/>
      <c r="F7" s="12"/>
      <c r="G7" s="12"/>
      <c r="H7" s="12"/>
      <c r="I7" s="12"/>
      <c r="J7" s="12"/>
      <c r="K7" s="12"/>
    </row>
    <row r="8" spans="1:23" ht="24" thickBot="1" x14ac:dyDescent="0.4">
      <c r="A8" s="27"/>
    </row>
    <row r="9" spans="1:23" ht="23.25" customHeight="1" x14ac:dyDescent="0.25">
      <c r="C9" s="3"/>
      <c r="D9" s="60" t="s">
        <v>15</v>
      </c>
      <c r="E9" s="61"/>
      <c r="F9" s="61"/>
      <c r="G9" s="62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s="39" customFormat="1" x14ac:dyDescent="0.25">
      <c r="A11" s="44" t="s">
        <v>32</v>
      </c>
      <c r="B11" s="43" t="s">
        <v>612</v>
      </c>
      <c r="C11" s="44"/>
      <c r="D11" s="44"/>
      <c r="E11" s="44"/>
      <c r="F11" s="44"/>
      <c r="G11" s="44"/>
      <c r="H11" s="45">
        <f>SUM(Tabla13[[#This Row],[PRIMER TRIMESTRE]:[CUARTO TRIMESTRE]])</f>
        <v>0</v>
      </c>
      <c r="I11" s="46"/>
      <c r="J11" s="46" t="s">
        <v>513</v>
      </c>
      <c r="K11" s="46"/>
      <c r="L11" s="44"/>
      <c r="M11" s="44" t="s">
        <v>388</v>
      </c>
      <c r="N11" s="46"/>
      <c r="O11" s="44"/>
      <c r="T11" s="47" t="s">
        <v>26</v>
      </c>
      <c r="W11" s="48" t="s">
        <v>23</v>
      </c>
    </row>
    <row r="12" spans="1:23" s="31" customFormat="1" x14ac:dyDescent="0.25">
      <c r="A12" s="7"/>
      <c r="B12" s="28" t="s">
        <v>486</v>
      </c>
      <c r="C12" s="7" t="s">
        <v>483</v>
      </c>
      <c r="D12" s="7">
        <v>90</v>
      </c>
      <c r="E12" s="7"/>
      <c r="F12" s="7"/>
      <c r="G12" s="7"/>
      <c r="H12" s="8">
        <f>SUM('PACC - SNCC.F.053 (3)'!$D12:$G12)</f>
        <v>90</v>
      </c>
      <c r="I12" s="9">
        <v>94.236099999999993</v>
      </c>
      <c r="J12" s="9">
        <f>+Tabla13[[#This Row],[CANTIDAD TOTAL]]*Tabla13[[#This Row],[PRECIO UNITARIO ESTIMADO]]</f>
        <v>8481.2489999999998</v>
      </c>
      <c r="K12" s="9">
        <f>+SUM(Tabla13[[#This Row],[COSTO TOTAL UNITARIO ESTIMADO]])</f>
        <v>8481.2489999999998</v>
      </c>
      <c r="L12" s="7" t="s">
        <v>17</v>
      </c>
      <c r="M12" s="7"/>
      <c r="N12" s="9"/>
      <c r="O12" s="7"/>
      <c r="T12" s="5"/>
      <c r="W12" s="13"/>
    </row>
    <row r="13" spans="1:23" s="31" customFormat="1" x14ac:dyDescent="0.25">
      <c r="A13" s="7"/>
      <c r="B13" s="33"/>
      <c r="C13" s="7"/>
      <c r="D13" s="7"/>
      <c r="E13" s="7"/>
      <c r="F13" s="7"/>
      <c r="G13" s="7"/>
      <c r="H13" s="8">
        <f>SUM('PACC - SNCC.F.053 (3)'!$D13:$G13)</f>
        <v>0</v>
      </c>
      <c r="I13" s="9"/>
      <c r="J13" s="9" t="s">
        <v>513</v>
      </c>
      <c r="K13" s="9"/>
      <c r="L13" s="7"/>
      <c r="M13" s="7"/>
      <c r="N13" s="9"/>
      <c r="O13" s="7"/>
      <c r="T13" s="5"/>
      <c r="W13" s="13"/>
    </row>
    <row r="14" spans="1:23" s="39" customFormat="1" x14ac:dyDescent="0.25">
      <c r="A14" s="44" t="s">
        <v>57</v>
      </c>
      <c r="B14" s="43" t="s">
        <v>612</v>
      </c>
      <c r="C14" s="44"/>
      <c r="D14" s="44">
        <v>3</v>
      </c>
      <c r="E14" s="44">
        <v>4</v>
      </c>
      <c r="F14" s="44">
        <v>3</v>
      </c>
      <c r="G14" s="44">
        <v>4</v>
      </c>
      <c r="H14" s="45">
        <f>SUM(Tabla13[[#This Row],[PRIMER TRIMESTRE]:[CUARTO TRIMESTRE]])</f>
        <v>14</v>
      </c>
      <c r="I14" s="46"/>
      <c r="J14" s="46" t="s">
        <v>513</v>
      </c>
      <c r="K14" s="46"/>
      <c r="L14" s="44" t="s">
        <v>20</v>
      </c>
      <c r="M14" s="44" t="s">
        <v>388</v>
      </c>
      <c r="N14" s="46"/>
      <c r="O14" s="44"/>
      <c r="T14" s="47" t="s">
        <v>27</v>
      </c>
      <c r="W14" s="48" t="s">
        <v>24</v>
      </c>
    </row>
    <row r="15" spans="1:23" x14ac:dyDescent="0.25">
      <c r="A15" s="7"/>
      <c r="B15" s="29" t="s">
        <v>487</v>
      </c>
      <c r="C15" s="7" t="s">
        <v>488</v>
      </c>
      <c r="D15" s="7"/>
      <c r="E15" s="7">
        <v>1000</v>
      </c>
      <c r="F15" s="7"/>
      <c r="G15" s="7">
        <v>1000</v>
      </c>
      <c r="H15" s="8">
        <f>SUM(Tabla13[[#This Row],[PRIMER TRIMESTRE]:[CUARTO TRIMESTRE]])</f>
        <v>2000</v>
      </c>
      <c r="I15" s="9">
        <v>227.16642999999999</v>
      </c>
      <c r="J15" s="9">
        <f>+Tabla13[[#This Row],[CANTIDAD TOTAL]]*Tabla13[[#This Row],[PRECIO UNITARIO ESTIMADO]]</f>
        <v>454332.86</v>
      </c>
      <c r="K15" s="9">
        <f>+SUM(J15:J20)</f>
        <v>3880330.0001476998</v>
      </c>
      <c r="L15" s="7"/>
      <c r="M15" s="7"/>
      <c r="N15" s="9"/>
      <c r="O15" s="7"/>
      <c r="T15" s="5"/>
      <c r="W15" s="13"/>
    </row>
    <row r="16" spans="1:23" x14ac:dyDescent="0.25">
      <c r="A16" s="7"/>
      <c r="B16" s="29" t="s">
        <v>489</v>
      </c>
      <c r="C16" s="7" t="s">
        <v>483</v>
      </c>
      <c r="D16" s="7">
        <v>61</v>
      </c>
      <c r="E16" s="7">
        <v>60</v>
      </c>
      <c r="F16" s="7">
        <v>60</v>
      </c>
      <c r="G16" s="7">
        <v>60</v>
      </c>
      <c r="H16" s="8">
        <f>SUM(Tabla13[[#This Row],[PRIMER TRIMESTRE]:[CUARTO TRIMESTRE]])</f>
        <v>241</v>
      </c>
      <c r="I16" s="9">
        <v>864.93237569999997</v>
      </c>
      <c r="J16" s="9">
        <f>+Tabla13[[#This Row],[CANTIDAD TOTAL]]*Tabla13[[#This Row],[PRECIO UNITARIO ESTIMADO]]</f>
        <v>208448.7025437</v>
      </c>
      <c r="K16" s="9"/>
      <c r="L16" s="7"/>
      <c r="M16" s="7"/>
      <c r="N16" s="9"/>
      <c r="O16" s="7"/>
      <c r="T16" s="5"/>
      <c r="W16" s="13"/>
    </row>
    <row r="17" spans="1:23" x14ac:dyDescent="0.25">
      <c r="A17" s="7"/>
      <c r="B17" s="29" t="s">
        <v>490</v>
      </c>
      <c r="C17" s="7" t="s">
        <v>483</v>
      </c>
      <c r="D17" s="7">
        <v>60</v>
      </c>
      <c r="E17" s="7">
        <v>60</v>
      </c>
      <c r="F17" s="7">
        <v>60</v>
      </c>
      <c r="G17" s="7">
        <v>60</v>
      </c>
      <c r="H17" s="8">
        <f>SUM(Tabla13[[#This Row],[PRIMER TRIMESTRE]:[CUARTO TRIMESTRE]])</f>
        <v>240</v>
      </c>
      <c r="I17" s="9">
        <v>864.93237569999997</v>
      </c>
      <c r="J17" s="9">
        <f>+Tabla13[[#This Row],[CANTIDAD TOTAL]]*Tabla13[[#This Row],[PRECIO UNITARIO ESTIMADO]]</f>
        <v>207583.77016799999</v>
      </c>
      <c r="K17" s="9"/>
      <c r="L17" s="7"/>
      <c r="M17" s="7"/>
      <c r="N17" s="9"/>
      <c r="O17" s="7"/>
      <c r="T17" s="5"/>
      <c r="W17" s="13"/>
    </row>
    <row r="18" spans="1:23" x14ac:dyDescent="0.25">
      <c r="A18" s="7"/>
      <c r="B18" s="29" t="s">
        <v>491</v>
      </c>
      <c r="C18" s="7" t="s">
        <v>483</v>
      </c>
      <c r="D18" s="7">
        <v>60</v>
      </c>
      <c r="E18" s="7">
        <v>60</v>
      </c>
      <c r="F18" s="7">
        <v>60</v>
      </c>
      <c r="G18" s="7">
        <v>60</v>
      </c>
      <c r="H18" s="8">
        <f>SUM(Tabla13[[#This Row],[PRIMER TRIMESTRE]:[CUARTO TRIMESTRE]])</f>
        <v>240</v>
      </c>
      <c r="I18" s="9">
        <v>864.93237569999997</v>
      </c>
      <c r="J18" s="9">
        <f>+Tabla13[[#This Row],[CANTIDAD TOTAL]]*Tabla13[[#This Row],[PRECIO UNITARIO ESTIMADO]]</f>
        <v>207583.77016799999</v>
      </c>
      <c r="K18" s="9"/>
      <c r="L18" s="7"/>
      <c r="M18" s="7"/>
      <c r="N18" s="9"/>
      <c r="O18" s="7"/>
      <c r="T18" s="5"/>
      <c r="W18" s="13"/>
    </row>
    <row r="19" spans="1:23" x14ac:dyDescent="0.25">
      <c r="A19" s="7"/>
      <c r="B19" s="29" t="s">
        <v>492</v>
      </c>
      <c r="C19" s="7" t="s">
        <v>483</v>
      </c>
      <c r="D19" s="7">
        <v>150</v>
      </c>
      <c r="E19" s="7">
        <v>150</v>
      </c>
      <c r="F19" s="7">
        <v>150</v>
      </c>
      <c r="G19" s="7">
        <v>150</v>
      </c>
      <c r="H19" s="8">
        <f>SUM(Tabla13[[#This Row],[PRIMER TRIMESTRE]:[CUARTO TRIMESTRE]])</f>
        <v>600</v>
      </c>
      <c r="I19" s="9">
        <v>864.93237569999997</v>
      </c>
      <c r="J19" s="9">
        <f>+Tabla13[[#This Row],[CANTIDAD TOTAL]]*Tabla13[[#This Row],[PRECIO UNITARIO ESTIMADO]]</f>
        <v>518959.42541999999</v>
      </c>
      <c r="K19" s="9"/>
      <c r="L19" s="7"/>
      <c r="M19" s="7"/>
      <c r="N19" s="9"/>
      <c r="O19" s="7"/>
      <c r="T19" s="5"/>
      <c r="W19" s="13"/>
    </row>
    <row r="20" spans="1:23" x14ac:dyDescent="0.25">
      <c r="A20" s="7"/>
      <c r="B20" s="29" t="s">
        <v>493</v>
      </c>
      <c r="C20" s="7" t="s">
        <v>483</v>
      </c>
      <c r="D20" s="7">
        <v>660</v>
      </c>
      <c r="E20" s="7">
        <v>660</v>
      </c>
      <c r="F20" s="7">
        <v>660</v>
      </c>
      <c r="G20" s="7">
        <v>660</v>
      </c>
      <c r="H20" s="8">
        <f>SUM(Tabla13[[#This Row],[PRIMER TRIMESTRE]:[CUARTO TRIMESTRE]])</f>
        <v>2640</v>
      </c>
      <c r="I20" s="9">
        <v>864.93237569999997</v>
      </c>
      <c r="J20" s="9">
        <f>+Tabla13[[#This Row],[CANTIDAD TOTAL]]*Tabla13[[#This Row],[PRECIO UNITARIO ESTIMADO]]</f>
        <v>2283421.4718479998</v>
      </c>
      <c r="K20" s="9"/>
      <c r="L20" s="7"/>
      <c r="M20" s="7"/>
      <c r="N20" s="9"/>
      <c r="O20" s="7"/>
      <c r="T20" s="5"/>
      <c r="W20" s="13"/>
    </row>
    <row r="21" spans="1:23" s="39" customFormat="1" x14ac:dyDescent="0.25">
      <c r="A21" s="44"/>
      <c r="B21" s="43"/>
      <c r="C21" s="44"/>
      <c r="D21" s="44"/>
      <c r="E21" s="44"/>
      <c r="F21" s="44"/>
      <c r="G21" s="44"/>
      <c r="H21" s="45"/>
      <c r="I21" s="46"/>
      <c r="J21" s="46"/>
      <c r="K21" s="46"/>
      <c r="L21" s="44"/>
      <c r="M21" s="44"/>
      <c r="N21" s="46"/>
      <c r="O21" s="44"/>
      <c r="T21" s="47" t="s">
        <v>28</v>
      </c>
      <c r="W21" s="48" t="s">
        <v>22</v>
      </c>
    </row>
    <row r="22" spans="1:23" s="32" customFormat="1" x14ac:dyDescent="0.25">
      <c r="A22" s="44" t="s">
        <v>88</v>
      </c>
      <c r="B22" s="35" t="s">
        <v>494</v>
      </c>
      <c r="C22" s="7" t="s">
        <v>483</v>
      </c>
      <c r="D22" s="7">
        <v>2</v>
      </c>
      <c r="E22" s="7"/>
      <c r="F22" s="7"/>
      <c r="G22" s="7"/>
      <c r="H22" s="8">
        <f>SUM(Tabla13[[#This Row],[PRIMER TRIMESTRE]:[CUARTO TRIMESTRE]])</f>
        <v>2</v>
      </c>
      <c r="I22" s="9">
        <v>1300000</v>
      </c>
      <c r="J22" s="9">
        <f>+Tabla13[[#This Row],[CANTIDAD TOTAL]]*Tabla13[[#This Row],[PRECIO UNITARIO ESTIMADO]]</f>
        <v>2600000</v>
      </c>
      <c r="K22" s="9">
        <f>+SUM(Tabla13[[#This Row],[COSTO TOTAL UNITARIO ESTIMADO]])</f>
        <v>2600000</v>
      </c>
      <c r="L22" s="7" t="s">
        <v>20</v>
      </c>
      <c r="M22" s="7" t="s">
        <v>388</v>
      </c>
      <c r="N22" s="9"/>
      <c r="O22" s="7"/>
      <c r="T22" s="5" t="s">
        <v>28</v>
      </c>
      <c r="W22" s="13" t="s">
        <v>22</v>
      </c>
    </row>
    <row r="23" spans="1:23" s="39" customFormat="1" x14ac:dyDescent="0.25">
      <c r="A23" s="44"/>
      <c r="B23" s="43"/>
      <c r="C23" s="44"/>
      <c r="D23" s="44"/>
      <c r="E23" s="44"/>
      <c r="F23" s="44"/>
      <c r="G23" s="44"/>
      <c r="H23" s="45"/>
      <c r="I23" s="46"/>
      <c r="J23" s="46"/>
      <c r="K23" s="46"/>
      <c r="L23" s="44"/>
      <c r="M23" s="44"/>
      <c r="N23" s="46"/>
      <c r="O23" s="44"/>
      <c r="T23" s="47" t="s">
        <v>29</v>
      </c>
      <c r="W23" s="48" t="s">
        <v>21</v>
      </c>
    </row>
    <row r="24" spans="1:23" x14ac:dyDescent="0.25">
      <c r="A24" s="44" t="s">
        <v>99</v>
      </c>
      <c r="B24" s="29" t="s">
        <v>495</v>
      </c>
      <c r="C24" s="7" t="s">
        <v>483</v>
      </c>
      <c r="D24" s="7">
        <v>3</v>
      </c>
      <c r="E24" s="7">
        <v>3</v>
      </c>
      <c r="F24" s="7">
        <v>3</v>
      </c>
      <c r="G24" s="7">
        <v>3</v>
      </c>
      <c r="H24" s="8">
        <f>SUM(Tabla13[[#This Row],[PRIMER TRIMESTRE]:[CUARTO TRIMESTRE]])</f>
        <v>12</v>
      </c>
      <c r="I24" s="9">
        <v>19831.99661111111</v>
      </c>
      <c r="J24" s="9">
        <f>+Tabla13[[#This Row],[CANTIDAD TOTAL]]*Tabla13[[#This Row],[PRECIO UNITARIO ESTIMADO]]</f>
        <v>237983.9593333333</v>
      </c>
      <c r="K24" s="9">
        <f>+SUM(Tabla13[[#This Row],[COSTO TOTAL UNITARIO ESTIMADO]])</f>
        <v>237983.9593333333</v>
      </c>
      <c r="L24" s="7" t="s">
        <v>18</v>
      </c>
      <c r="M24" s="7" t="s">
        <v>388</v>
      </c>
      <c r="N24" s="9"/>
      <c r="O24" s="7"/>
      <c r="P24" s="32"/>
      <c r="Q24" s="32"/>
      <c r="T24" s="5"/>
      <c r="W24" s="13"/>
    </row>
    <row r="25" spans="1:23" s="32" customFormat="1" x14ac:dyDescent="0.25">
      <c r="A25" s="44"/>
      <c r="B25" s="43"/>
      <c r="C25" s="7"/>
      <c r="D25" s="7"/>
      <c r="E25" s="7"/>
      <c r="F25" s="7"/>
      <c r="G25" s="7"/>
      <c r="H25" s="8"/>
      <c r="I25" s="9"/>
      <c r="J25" s="9"/>
      <c r="K25" s="9"/>
      <c r="L25" s="7"/>
      <c r="M25" s="7"/>
      <c r="N25" s="9"/>
      <c r="O25" s="7"/>
      <c r="T25" s="5" t="s">
        <v>30</v>
      </c>
      <c r="W25" s="13" t="s">
        <v>20</v>
      </c>
    </row>
    <row r="26" spans="1:23" x14ac:dyDescent="0.25">
      <c r="A26" s="44" t="s">
        <v>185</v>
      </c>
      <c r="B26" s="29" t="s">
        <v>604</v>
      </c>
      <c r="C26" s="7" t="s">
        <v>483</v>
      </c>
      <c r="D26" s="7">
        <v>4</v>
      </c>
      <c r="E26" s="7">
        <v>6</v>
      </c>
      <c r="F26" s="7">
        <v>5</v>
      </c>
      <c r="G26" s="7">
        <v>1</v>
      </c>
      <c r="H26" s="8">
        <f>SUM(Tabla13[[#This Row],[PRIMER TRIMESTRE]:[CUARTO TRIMESTRE]])</f>
        <v>16</v>
      </c>
      <c r="I26" s="9">
        <v>65532.916749999997</v>
      </c>
      <c r="J26" s="9">
        <f>+Tabla13[[#This Row],[CANTIDAD TOTAL]]*Tabla13[[#This Row],[PRECIO UNITARIO ESTIMADO]]</f>
        <v>1048526.6679999999</v>
      </c>
      <c r="K26" s="9">
        <f>+SUM(Tabla13[[#This Row],[COSTO TOTAL UNITARIO ESTIMADO]])</f>
        <v>1048526.6679999999</v>
      </c>
      <c r="L26" s="7" t="s">
        <v>20</v>
      </c>
      <c r="M26" s="7" t="s">
        <v>388</v>
      </c>
      <c r="N26" s="9"/>
      <c r="O26" s="7"/>
      <c r="P26" s="32"/>
      <c r="Q26" s="32"/>
      <c r="T26" s="5"/>
      <c r="W26" s="13"/>
    </row>
    <row r="27" spans="1:23" x14ac:dyDescent="0.25">
      <c r="A27" s="7"/>
      <c r="B27" s="29"/>
      <c r="C27" s="7"/>
      <c r="D27" s="7"/>
      <c r="E27" s="7"/>
      <c r="F27" s="7"/>
      <c r="G27" s="7"/>
      <c r="H27" s="8"/>
      <c r="I27" s="9"/>
      <c r="J27" s="9"/>
      <c r="K27" s="9"/>
      <c r="L27" s="7"/>
      <c r="M27" s="7"/>
      <c r="N27" s="9"/>
      <c r="O27" s="7"/>
      <c r="T27" s="5"/>
      <c r="W27" s="13"/>
    </row>
    <row r="28" spans="1:23" s="39" customFormat="1" x14ac:dyDescent="0.25">
      <c r="A28" s="44" t="s">
        <v>188</v>
      </c>
      <c r="B28" s="43" t="s">
        <v>612</v>
      </c>
      <c r="C28" s="44"/>
      <c r="D28" s="44"/>
      <c r="E28" s="44">
        <v>1</v>
      </c>
      <c r="F28" s="44"/>
      <c r="G28" s="44">
        <v>1</v>
      </c>
      <c r="H28" s="45"/>
      <c r="I28" s="46"/>
      <c r="J28" s="46"/>
      <c r="K28" s="46">
        <f>+SUM(J29:J46)</f>
        <v>620963.19499999995</v>
      </c>
      <c r="L28" s="44" t="s">
        <v>20</v>
      </c>
      <c r="M28" s="44" t="s">
        <v>388</v>
      </c>
      <c r="N28" s="46"/>
      <c r="O28" s="44"/>
      <c r="T28" s="47"/>
      <c r="W28" s="48"/>
    </row>
    <row r="29" spans="1:23" s="36" customFormat="1" x14ac:dyDescent="0.25">
      <c r="A29" s="7"/>
      <c r="B29" s="37" t="s">
        <v>496</v>
      </c>
      <c r="C29"/>
      <c r="D29" s="7"/>
      <c r="E29" s="7">
        <v>3</v>
      </c>
      <c r="F29" s="7"/>
      <c r="G29" s="7">
        <v>2</v>
      </c>
      <c r="H29" s="8">
        <f>SUM(Tabla13[[#This Row],[PRIMER TRIMESTRE]:[CUARTO TRIMESTRE]])</f>
        <v>5</v>
      </c>
      <c r="I29" s="9">
        <v>7150</v>
      </c>
      <c r="J29" s="9">
        <f>+Tabla13[[#This Row],[CANTIDAD TOTAL]]*Tabla13[[#This Row],[PRECIO UNITARIO ESTIMADO]]</f>
        <v>35750</v>
      </c>
      <c r="K29" s="9"/>
      <c r="L29" s="7"/>
      <c r="M29" s="7"/>
      <c r="N29" s="9"/>
      <c r="O29" s="7"/>
      <c r="T29" s="5"/>
      <c r="W29" s="13"/>
    </row>
    <row r="30" spans="1:23" s="36" customFormat="1" x14ac:dyDescent="0.25">
      <c r="A30" s="7"/>
      <c r="B30" s="37" t="s">
        <v>497</v>
      </c>
      <c r="C30"/>
      <c r="D30" s="7"/>
      <c r="E30" s="7">
        <v>3</v>
      </c>
      <c r="F30" s="7"/>
      <c r="G30" s="7">
        <v>2</v>
      </c>
      <c r="H30" s="8">
        <f>SUM(Tabla13[[#This Row],[PRIMER TRIMESTRE]:[CUARTO TRIMESTRE]])</f>
        <v>5</v>
      </c>
      <c r="I30" s="9">
        <v>7150</v>
      </c>
      <c r="J30" s="9">
        <f>+Tabla13[[#This Row],[CANTIDAD TOTAL]]*Tabla13[[#This Row],[PRECIO UNITARIO ESTIMADO]]</f>
        <v>35750</v>
      </c>
      <c r="K30" s="9"/>
      <c r="L30" s="7"/>
      <c r="M30" s="7"/>
      <c r="N30" s="9"/>
      <c r="O30" s="7"/>
      <c r="T30" s="5"/>
      <c r="W30" s="13"/>
    </row>
    <row r="31" spans="1:23" s="36" customFormat="1" x14ac:dyDescent="0.25">
      <c r="A31" s="7"/>
      <c r="B31" s="37" t="s">
        <v>498</v>
      </c>
      <c r="C31"/>
      <c r="D31" s="7"/>
      <c r="E31" s="7">
        <v>3</v>
      </c>
      <c r="F31" s="7"/>
      <c r="G31" s="7">
        <v>2</v>
      </c>
      <c r="H31" s="8">
        <f>SUM(Tabla13[[#This Row],[PRIMER TRIMESTRE]:[CUARTO TRIMESTRE]])</f>
        <v>5</v>
      </c>
      <c r="I31" s="9">
        <v>7150</v>
      </c>
      <c r="J31" s="9">
        <f>+Tabla13[[#This Row],[CANTIDAD TOTAL]]*Tabla13[[#This Row],[PRECIO UNITARIO ESTIMADO]]</f>
        <v>35750</v>
      </c>
      <c r="K31" s="9"/>
      <c r="L31" s="7"/>
      <c r="M31" s="7"/>
      <c r="N31" s="9"/>
      <c r="O31" s="7"/>
      <c r="T31" s="5"/>
      <c r="W31" s="13"/>
    </row>
    <row r="32" spans="1:23" s="36" customFormat="1" x14ac:dyDescent="0.25">
      <c r="A32" s="7"/>
      <c r="B32" s="37" t="s">
        <v>499</v>
      </c>
      <c r="C32"/>
      <c r="D32" s="7"/>
      <c r="E32" s="7">
        <v>5</v>
      </c>
      <c r="F32" s="7"/>
      <c r="G32" s="7">
        <v>3</v>
      </c>
      <c r="H32" s="8">
        <f>SUM(Tabla13[[#This Row],[PRIMER TRIMESTRE]:[CUARTO TRIMESTRE]])</f>
        <v>8</v>
      </c>
      <c r="I32" s="9">
        <v>7150</v>
      </c>
      <c r="J32" s="9">
        <f>+Tabla13[[#This Row],[CANTIDAD TOTAL]]*Tabla13[[#This Row],[PRECIO UNITARIO ESTIMADO]]</f>
        <v>57200</v>
      </c>
      <c r="K32" s="9"/>
      <c r="L32" s="7"/>
      <c r="M32" s="7"/>
      <c r="N32" s="9"/>
      <c r="O32" s="7"/>
      <c r="T32" s="5" t="s">
        <v>30</v>
      </c>
      <c r="W32" s="13" t="s">
        <v>20</v>
      </c>
    </row>
    <row r="33" spans="1:23" s="36" customFormat="1" x14ac:dyDescent="0.25">
      <c r="A33" s="7"/>
      <c r="B33" s="37" t="s">
        <v>500</v>
      </c>
      <c r="C33"/>
      <c r="D33" s="7"/>
      <c r="E33" s="7">
        <v>10</v>
      </c>
      <c r="F33" s="7"/>
      <c r="G33" s="7">
        <v>10</v>
      </c>
      <c r="H33" s="8">
        <f>SUM(Tabla13[[#This Row],[PRIMER TRIMESTRE]:[CUARTO TRIMESTRE]])</f>
        <v>20</v>
      </c>
      <c r="I33" s="9">
        <v>3140</v>
      </c>
      <c r="J33" s="9">
        <f>+Tabla13[[#This Row],[CANTIDAD TOTAL]]*Tabla13[[#This Row],[PRECIO UNITARIO ESTIMADO]]</f>
        <v>62800</v>
      </c>
      <c r="K33" s="9"/>
      <c r="L33" s="7"/>
      <c r="M33" s="7"/>
      <c r="N33" s="9"/>
      <c r="O33" s="7"/>
      <c r="T33" s="5"/>
      <c r="W33" s="13"/>
    </row>
    <row r="34" spans="1:23" s="36" customFormat="1" x14ac:dyDescent="0.25">
      <c r="A34" s="7"/>
      <c r="B34" s="37" t="s">
        <v>501</v>
      </c>
      <c r="C34"/>
      <c r="D34" s="7"/>
      <c r="E34" s="7">
        <v>5</v>
      </c>
      <c r="F34" s="7"/>
      <c r="G34" s="7">
        <v>5</v>
      </c>
      <c r="H34" s="8">
        <f>SUM(Tabla13[[#This Row],[PRIMER TRIMESTRE]:[CUARTO TRIMESTRE]])</f>
        <v>10</v>
      </c>
      <c r="I34" s="9">
        <v>2750</v>
      </c>
      <c r="J34" s="9">
        <f>+Tabla13[[#This Row],[CANTIDAD TOTAL]]*Tabla13[[#This Row],[PRECIO UNITARIO ESTIMADO]]</f>
        <v>27500</v>
      </c>
      <c r="K34" s="9"/>
      <c r="L34" s="7"/>
      <c r="M34" s="7"/>
      <c r="N34" s="9"/>
      <c r="O34" s="7"/>
      <c r="T34" s="5"/>
      <c r="W34" s="13"/>
    </row>
    <row r="35" spans="1:23" s="36" customFormat="1" x14ac:dyDescent="0.25">
      <c r="A35" s="7"/>
      <c r="B35" s="37" t="s">
        <v>502</v>
      </c>
      <c r="C35"/>
      <c r="D35" s="7" t="s">
        <v>513</v>
      </c>
      <c r="E35" s="7">
        <v>5</v>
      </c>
      <c r="F35" s="7"/>
      <c r="G35" s="7">
        <v>5</v>
      </c>
      <c r="H35" s="8">
        <f>SUM(Tabla13[[#This Row],[PRIMER TRIMESTRE]:[CUARTO TRIMESTRE]])</f>
        <v>10</v>
      </c>
      <c r="I35" s="9">
        <v>5035.6499999999996</v>
      </c>
      <c r="J35" s="9">
        <f>+Tabla13[[#This Row],[CANTIDAD TOTAL]]*Tabla13[[#This Row],[PRECIO UNITARIO ESTIMADO]]</f>
        <v>50356.5</v>
      </c>
      <c r="K35" s="9"/>
      <c r="L35" s="7"/>
      <c r="M35" s="7"/>
      <c r="N35" s="9"/>
      <c r="O35" s="7"/>
      <c r="T35" s="5"/>
      <c r="W35" s="13"/>
    </row>
    <row r="36" spans="1:23" s="36" customFormat="1" x14ac:dyDescent="0.25">
      <c r="A36" s="7"/>
      <c r="B36" s="37" t="s">
        <v>503</v>
      </c>
      <c r="C36"/>
      <c r="D36" s="7"/>
      <c r="E36" s="7">
        <v>5</v>
      </c>
      <c r="F36" s="7"/>
      <c r="G36" s="7">
        <v>4</v>
      </c>
      <c r="H36" s="8">
        <f>SUM(Tabla13[[#This Row],[PRIMER TRIMESTRE]:[CUARTO TRIMESTRE]])</f>
        <v>9</v>
      </c>
      <c r="I36" s="9">
        <v>5008.0600000000004</v>
      </c>
      <c r="J36" s="9">
        <f>+Tabla13[[#This Row],[CANTIDAD TOTAL]]*Tabla13[[#This Row],[PRECIO UNITARIO ESTIMADO]]</f>
        <v>45072.54</v>
      </c>
      <c r="K36" s="9"/>
      <c r="L36" s="7"/>
      <c r="M36" s="7"/>
      <c r="N36" s="9"/>
      <c r="O36" s="7"/>
      <c r="T36" s="5"/>
      <c r="W36" s="13"/>
    </row>
    <row r="37" spans="1:23" s="36" customFormat="1" x14ac:dyDescent="0.25">
      <c r="A37" s="7"/>
      <c r="B37" s="37" t="s">
        <v>504</v>
      </c>
      <c r="C37"/>
      <c r="D37" s="7"/>
      <c r="E37" s="7">
        <v>5</v>
      </c>
      <c r="F37" s="7"/>
      <c r="G37" s="7">
        <v>4</v>
      </c>
      <c r="H37" s="8">
        <f>SUM(Tabla13[[#This Row],[PRIMER TRIMESTRE]:[CUARTO TRIMESTRE]])</f>
        <v>9</v>
      </c>
      <c r="I37" s="9">
        <v>5008.0600000000004</v>
      </c>
      <c r="J37" s="9">
        <f>+Tabla13[[#This Row],[CANTIDAD TOTAL]]*Tabla13[[#This Row],[PRECIO UNITARIO ESTIMADO]]</f>
        <v>45072.54</v>
      </c>
      <c r="K37" s="9"/>
      <c r="L37" s="7"/>
      <c r="M37" s="7"/>
      <c r="N37" s="9"/>
      <c r="O37" s="7"/>
      <c r="T37" s="5"/>
      <c r="W37" s="13"/>
    </row>
    <row r="38" spans="1:23" s="36" customFormat="1" x14ac:dyDescent="0.25">
      <c r="A38" s="7"/>
      <c r="B38" s="37" t="s">
        <v>505</v>
      </c>
      <c r="C38"/>
      <c r="D38" s="7"/>
      <c r="E38" s="7">
        <v>5</v>
      </c>
      <c r="F38" s="7"/>
      <c r="G38" s="7">
        <v>4</v>
      </c>
      <c r="H38" s="8">
        <f>SUM(Tabla13[[#This Row],[PRIMER TRIMESTRE]:[CUARTO TRIMESTRE]])</f>
        <v>9</v>
      </c>
      <c r="I38" s="9">
        <v>5047.04</v>
      </c>
      <c r="J38" s="9">
        <f>+Tabla13[[#This Row],[CANTIDAD TOTAL]]*Tabla13[[#This Row],[PRECIO UNITARIO ESTIMADO]]</f>
        <v>45423.360000000001</v>
      </c>
      <c r="K38" s="9"/>
      <c r="L38" s="7"/>
      <c r="M38" s="7"/>
      <c r="N38" s="9"/>
      <c r="O38" s="7"/>
      <c r="T38" s="5"/>
      <c r="W38" s="13"/>
    </row>
    <row r="39" spans="1:23" s="36" customFormat="1" x14ac:dyDescent="0.25">
      <c r="A39" s="7"/>
      <c r="B39" s="37" t="s">
        <v>506</v>
      </c>
      <c r="C39"/>
      <c r="D39" s="7"/>
      <c r="E39" s="7">
        <v>8</v>
      </c>
      <c r="F39" s="7"/>
      <c r="G39" s="7">
        <v>7</v>
      </c>
      <c r="H39" s="8">
        <f>SUM(Tabla13[[#This Row],[PRIMER TRIMESTRE]:[CUARTO TRIMESTRE]])</f>
        <v>15</v>
      </c>
      <c r="I39" s="9">
        <v>594.41700000000003</v>
      </c>
      <c r="J39" s="9">
        <f>+Tabla13[[#This Row],[CANTIDAD TOTAL]]*Tabla13[[#This Row],[PRECIO UNITARIO ESTIMADO]]</f>
        <v>8916.255000000001</v>
      </c>
      <c r="K39" s="9"/>
      <c r="L39" s="7"/>
      <c r="M39" s="7"/>
      <c r="N39" s="9"/>
      <c r="O39" s="7"/>
      <c r="T39" s="5" t="s">
        <v>54</v>
      </c>
      <c r="W39" s="13"/>
    </row>
    <row r="40" spans="1:23" s="36" customFormat="1" x14ac:dyDescent="0.25">
      <c r="A40" s="7"/>
      <c r="B40" s="37" t="s">
        <v>507</v>
      </c>
      <c r="C40"/>
      <c r="D40" s="7"/>
      <c r="E40" s="7">
        <v>15</v>
      </c>
      <c r="F40" s="7"/>
      <c r="G40" s="7">
        <v>15</v>
      </c>
      <c r="H40" s="8">
        <f>SUM(Tabla13[[#This Row],[PRIMER TRIMESTRE]:[CUARTO TRIMESTRE]])</f>
        <v>30</v>
      </c>
      <c r="I40" s="9">
        <v>746</v>
      </c>
      <c r="J40" s="9">
        <f>+Tabla13[[#This Row],[CANTIDAD TOTAL]]*Tabla13[[#This Row],[PRECIO UNITARIO ESTIMADO]]</f>
        <v>22380</v>
      </c>
      <c r="K40" s="9"/>
      <c r="L40" s="7"/>
      <c r="M40" s="7"/>
      <c r="N40" s="9"/>
      <c r="O40" s="7"/>
      <c r="T40" s="5" t="s">
        <v>55</v>
      </c>
      <c r="W40" s="13"/>
    </row>
    <row r="41" spans="1:23" s="36" customFormat="1" x14ac:dyDescent="0.25">
      <c r="A41" s="7"/>
      <c r="B41" s="37" t="s">
        <v>508</v>
      </c>
      <c r="C41"/>
      <c r="D41" s="7"/>
      <c r="E41" s="7">
        <v>25</v>
      </c>
      <c r="F41" s="7"/>
      <c r="G41" s="7">
        <v>25</v>
      </c>
      <c r="H41" s="8">
        <f>SUM(Tabla13[[#This Row],[PRIMER TRIMESTRE]:[CUARTO TRIMESTRE]])</f>
        <v>50</v>
      </c>
      <c r="I41" s="9">
        <v>746</v>
      </c>
      <c r="J41" s="9">
        <f>+Tabla13[[#This Row],[CANTIDAD TOTAL]]*Tabla13[[#This Row],[PRECIO UNITARIO ESTIMADO]]</f>
        <v>37300</v>
      </c>
      <c r="K41" s="9"/>
      <c r="L41" s="7"/>
      <c r="M41" s="7"/>
      <c r="N41" s="9"/>
      <c r="O41" s="7"/>
      <c r="T41" s="5" t="s">
        <v>56</v>
      </c>
      <c r="W41" s="13"/>
    </row>
    <row r="42" spans="1:23" s="36" customFormat="1" x14ac:dyDescent="0.25">
      <c r="A42" s="7"/>
      <c r="B42" s="37" t="s">
        <v>509</v>
      </c>
      <c r="C42"/>
      <c r="D42" s="7"/>
      <c r="E42" s="7">
        <v>21</v>
      </c>
      <c r="F42" s="7"/>
      <c r="G42" s="7">
        <v>21</v>
      </c>
      <c r="H42" s="8">
        <f>SUM(Tabla13[[#This Row],[PRIMER TRIMESTRE]:[CUARTO TRIMESTRE]])</f>
        <v>42</v>
      </c>
      <c r="I42" s="9">
        <v>746</v>
      </c>
      <c r="J42" s="9">
        <f>+Tabla13[[#This Row],[CANTIDAD TOTAL]]*Tabla13[[#This Row],[PRECIO UNITARIO ESTIMADO]]</f>
        <v>31332</v>
      </c>
      <c r="K42" s="9"/>
      <c r="L42" s="7"/>
      <c r="M42" s="7"/>
      <c r="N42" s="9"/>
      <c r="O42" s="7"/>
      <c r="T42" s="5" t="s">
        <v>57</v>
      </c>
      <c r="W42" s="13"/>
    </row>
    <row r="43" spans="1:23" s="36" customFormat="1" x14ac:dyDescent="0.25">
      <c r="A43" s="7"/>
      <c r="B43" s="37" t="s">
        <v>510</v>
      </c>
      <c r="C43"/>
      <c r="D43" s="7"/>
      <c r="E43" s="7">
        <v>8</v>
      </c>
      <c r="F43" s="7"/>
      <c r="G43" s="7">
        <v>7</v>
      </c>
      <c r="H43" s="8">
        <f>SUM(Tabla13[[#This Row],[PRIMER TRIMESTRE]:[CUARTO TRIMESTRE]])</f>
        <v>15</v>
      </c>
      <c r="I43" s="9">
        <v>740</v>
      </c>
      <c r="J43" s="9">
        <f>+Tabla13[[#This Row],[CANTIDAD TOTAL]]*Tabla13[[#This Row],[PRECIO UNITARIO ESTIMADO]]</f>
        <v>11100</v>
      </c>
      <c r="K43" s="9"/>
      <c r="L43" s="7"/>
      <c r="M43" s="7"/>
      <c r="N43" s="9"/>
      <c r="O43" s="7"/>
      <c r="T43" s="5" t="s">
        <v>58</v>
      </c>
      <c r="W43" s="13"/>
    </row>
    <row r="44" spans="1:23" s="36" customFormat="1" x14ac:dyDescent="0.25">
      <c r="A44" s="7"/>
      <c r="B44" s="37" t="s">
        <v>511</v>
      </c>
      <c r="C44"/>
      <c r="D44" s="7"/>
      <c r="E44" s="7">
        <v>10</v>
      </c>
      <c r="F44" s="7"/>
      <c r="G44" s="7">
        <v>10</v>
      </c>
      <c r="H44" s="8">
        <f>SUM(Tabla13[[#This Row],[PRIMER TRIMESTRE]:[CUARTO TRIMESTRE]])</f>
        <v>20</v>
      </c>
      <c r="I44" s="9">
        <v>1215</v>
      </c>
      <c r="J44" s="9">
        <f>+Tabla13[[#This Row],[CANTIDAD TOTAL]]*Tabla13[[#This Row],[PRECIO UNITARIO ESTIMADO]]</f>
        <v>24300</v>
      </c>
      <c r="K44" s="9"/>
      <c r="L44" s="7"/>
      <c r="M44" s="7"/>
      <c r="N44" s="9"/>
      <c r="O44" s="7"/>
      <c r="T44" s="5" t="s">
        <v>59</v>
      </c>
      <c r="W44" s="13"/>
    </row>
    <row r="45" spans="1:23" s="36" customFormat="1" x14ac:dyDescent="0.25">
      <c r="A45" s="7"/>
      <c r="B45" s="37" t="s">
        <v>511</v>
      </c>
      <c r="C45"/>
      <c r="D45" s="7"/>
      <c r="E45" s="7">
        <v>10</v>
      </c>
      <c r="F45" s="7"/>
      <c r="G45" s="7">
        <v>10</v>
      </c>
      <c r="H45" s="8">
        <f>SUM(Tabla13[[#This Row],[PRIMER TRIMESTRE]:[CUARTO TRIMESTRE]])</f>
        <v>20</v>
      </c>
      <c r="I45" s="9">
        <v>1033</v>
      </c>
      <c r="J45" s="9">
        <f>+Tabla13[[#This Row],[CANTIDAD TOTAL]]*Tabla13[[#This Row],[PRECIO UNITARIO ESTIMADO]]</f>
        <v>20660</v>
      </c>
      <c r="K45" s="9"/>
      <c r="L45" s="7"/>
      <c r="M45" s="7"/>
      <c r="N45" s="9"/>
      <c r="O45" s="7"/>
      <c r="T45" s="5" t="s">
        <v>60</v>
      </c>
      <c r="W45" s="13"/>
    </row>
    <row r="46" spans="1:23" s="36" customFormat="1" x14ac:dyDescent="0.25">
      <c r="A46" s="7"/>
      <c r="B46" s="37" t="s">
        <v>512</v>
      </c>
      <c r="C46"/>
      <c r="D46" s="7"/>
      <c r="E46" s="7">
        <v>10</v>
      </c>
      <c r="F46" s="7"/>
      <c r="G46" s="7">
        <v>10</v>
      </c>
      <c r="H46" s="8">
        <f>SUM(Tabla13[[#This Row],[PRIMER TRIMESTRE]:[CUARTO TRIMESTRE]])</f>
        <v>20</v>
      </c>
      <c r="I46" s="9">
        <v>1215</v>
      </c>
      <c r="J46" s="9">
        <f>+Tabla13[[#This Row],[CANTIDAD TOTAL]]*Tabla13[[#This Row],[PRECIO UNITARIO ESTIMADO]]</f>
        <v>24300</v>
      </c>
      <c r="K46" s="9"/>
      <c r="L46" s="7"/>
      <c r="M46" s="7"/>
      <c r="N46" s="9"/>
      <c r="O46" s="7"/>
      <c r="T46" s="5"/>
      <c r="W46" s="13"/>
    </row>
    <row r="47" spans="1:23" s="36" customFormat="1" x14ac:dyDescent="0.25">
      <c r="A47" s="7"/>
      <c r="B47" s="29"/>
      <c r="C47" s="7"/>
      <c r="D47" s="7"/>
      <c r="E47" s="7"/>
      <c r="F47" s="7"/>
      <c r="G47" s="7"/>
      <c r="H47" s="8"/>
      <c r="I47" s="9"/>
      <c r="J47" s="9"/>
      <c r="K47" s="9"/>
      <c r="L47" s="7"/>
      <c r="M47" s="7"/>
      <c r="N47" s="9"/>
      <c r="O47" s="7"/>
      <c r="T47" s="5"/>
      <c r="W47" s="13"/>
    </row>
    <row r="48" spans="1:23" s="39" customFormat="1" x14ac:dyDescent="0.25">
      <c r="A48" s="44" t="s">
        <v>190</v>
      </c>
      <c r="B48" s="43" t="s">
        <v>612</v>
      </c>
      <c r="C48" s="44"/>
      <c r="D48" s="44">
        <v>3</v>
      </c>
      <c r="E48" s="44">
        <v>3</v>
      </c>
      <c r="F48" s="44">
        <v>3</v>
      </c>
      <c r="G48" s="44">
        <v>3</v>
      </c>
      <c r="H48" s="45"/>
      <c r="I48" s="46"/>
      <c r="J48" s="46"/>
      <c r="K48" s="46">
        <f>+SUM(J49:J89)</f>
        <v>1752652.2049999998</v>
      </c>
      <c r="L48" s="44" t="s">
        <v>20</v>
      </c>
      <c r="M48" s="44" t="s">
        <v>388</v>
      </c>
      <c r="N48" s="46"/>
      <c r="O48" s="44"/>
      <c r="T48" s="47"/>
      <c r="W48" s="48"/>
    </row>
    <row r="49" spans="1:23" s="32" customFormat="1" x14ac:dyDescent="0.25">
      <c r="A49" s="7"/>
      <c r="B49" s="37" t="s">
        <v>514</v>
      </c>
      <c r="C49" s="7" t="s">
        <v>483</v>
      </c>
      <c r="D49" s="7">
        <v>5</v>
      </c>
      <c r="E49" s="7">
        <v>4</v>
      </c>
      <c r="F49" s="7">
        <v>5</v>
      </c>
      <c r="G49" s="7">
        <v>4</v>
      </c>
      <c r="H49" s="8">
        <f>SUM(Tabla13[[#This Row],[PRIMER TRIMESTRE]:[CUARTO TRIMESTRE]])</f>
        <v>18</v>
      </c>
      <c r="I49" s="9">
        <v>200</v>
      </c>
      <c r="J49" s="9">
        <f>+Tabla13[[#This Row],[CANTIDAD TOTAL]]*Tabla13[[#This Row],[PRECIO UNITARIO ESTIMADO]]</f>
        <v>3600</v>
      </c>
      <c r="K49" s="9"/>
      <c r="L49" s="7"/>
      <c r="M49" s="7"/>
      <c r="N49" s="9"/>
      <c r="O49" s="7"/>
      <c r="T49" s="5"/>
      <c r="W49" s="13"/>
    </row>
    <row r="50" spans="1:23" s="34" customFormat="1" x14ac:dyDescent="0.25">
      <c r="A50" s="7"/>
      <c r="B50" s="37" t="s">
        <v>515</v>
      </c>
      <c r="C50" s="7" t="s">
        <v>483</v>
      </c>
      <c r="D50" s="7">
        <v>12</v>
      </c>
      <c r="E50" s="7">
        <v>12</v>
      </c>
      <c r="F50" s="7">
        <v>12</v>
      </c>
      <c r="G50" s="7">
        <v>12</v>
      </c>
      <c r="H50" s="8">
        <f>SUM(Tabla13[[#This Row],[PRIMER TRIMESTRE]:[CUARTO TRIMESTRE]])</f>
        <v>48</v>
      </c>
      <c r="I50" s="9">
        <v>245</v>
      </c>
      <c r="J50" s="9">
        <f>+Tabla13[[#This Row],[CANTIDAD TOTAL]]*Tabla13[[#This Row],[PRECIO UNITARIO ESTIMADO]]</f>
        <v>11760</v>
      </c>
      <c r="K50" s="9"/>
      <c r="L50" s="7"/>
      <c r="M50" s="7"/>
      <c r="N50" s="9"/>
      <c r="O50" s="7"/>
      <c r="T50" s="5"/>
      <c r="W50" s="13"/>
    </row>
    <row r="51" spans="1:23" s="36" customFormat="1" x14ac:dyDescent="0.25">
      <c r="A51" s="7"/>
      <c r="B51" s="37" t="s">
        <v>516</v>
      </c>
      <c r="C51" s="7" t="s">
        <v>483</v>
      </c>
      <c r="D51" s="7">
        <v>25</v>
      </c>
      <c r="E51" s="7">
        <v>25</v>
      </c>
      <c r="F51" s="7">
        <v>25</v>
      </c>
      <c r="G51" s="7">
        <v>25</v>
      </c>
      <c r="H51" s="8">
        <f>SUM(Tabla13[[#This Row],[PRIMER TRIMESTRE]:[CUARTO TRIMESTRE]])</f>
        <v>100</v>
      </c>
      <c r="I51" s="9">
        <v>42</v>
      </c>
      <c r="J51" s="9">
        <f>+Tabla13[[#This Row],[CANTIDAD TOTAL]]*Tabla13[[#This Row],[PRECIO UNITARIO ESTIMADO]]</f>
        <v>4200</v>
      </c>
      <c r="K51" s="9"/>
      <c r="L51" s="7"/>
      <c r="M51" s="7"/>
      <c r="N51" s="9"/>
      <c r="O51" s="7"/>
      <c r="T51" s="5"/>
      <c r="W51" s="13"/>
    </row>
    <row r="52" spans="1:23" s="32" customFormat="1" x14ac:dyDescent="0.25">
      <c r="A52" s="7"/>
      <c r="B52" s="37" t="s">
        <v>550</v>
      </c>
      <c r="C52" s="7" t="s">
        <v>483</v>
      </c>
      <c r="D52" s="7">
        <v>552</v>
      </c>
      <c r="E52" s="7">
        <v>552</v>
      </c>
      <c r="F52" s="7">
        <v>552</v>
      </c>
      <c r="G52" s="7">
        <v>552</v>
      </c>
      <c r="H52" s="8">
        <f>SUM(Tabla13[[#This Row],[PRIMER TRIMESTRE]:[CUARTO TRIMESTRE]])</f>
        <v>2208</v>
      </c>
      <c r="I52" s="9">
        <v>5</v>
      </c>
      <c r="J52" s="9">
        <f>+Tabla13[[#This Row],[CANTIDAD TOTAL]]*Tabla13[[#This Row],[PRECIO UNITARIO ESTIMADO]]</f>
        <v>11040</v>
      </c>
      <c r="K52" s="9"/>
      <c r="L52" s="7"/>
      <c r="M52" s="7"/>
      <c r="N52" s="9"/>
      <c r="O52" s="7"/>
      <c r="T52" s="5"/>
      <c r="W52" s="13"/>
    </row>
    <row r="53" spans="1:23" s="32" customFormat="1" x14ac:dyDescent="0.25">
      <c r="A53" s="7"/>
      <c r="B53" s="37" t="s">
        <v>551</v>
      </c>
      <c r="C53" s="7" t="s">
        <v>483</v>
      </c>
      <c r="D53" s="7">
        <v>180</v>
      </c>
      <c r="E53" s="7">
        <v>180</v>
      </c>
      <c r="F53" s="7">
        <v>180</v>
      </c>
      <c r="G53" s="7">
        <v>180</v>
      </c>
      <c r="H53" s="8">
        <f>SUM(Tabla13[[#This Row],[PRIMER TRIMESTRE]:[CUARTO TRIMESTRE]])</f>
        <v>720</v>
      </c>
      <c r="I53" s="9">
        <v>5</v>
      </c>
      <c r="J53" s="9">
        <f>+Tabla13[[#This Row],[CANTIDAD TOTAL]]*Tabla13[[#This Row],[PRECIO UNITARIO ESTIMADO]]</f>
        <v>3600</v>
      </c>
      <c r="K53" s="9"/>
      <c r="L53" s="7"/>
      <c r="M53" s="7"/>
      <c r="N53" s="9"/>
      <c r="O53" s="7"/>
      <c r="T53" s="5"/>
      <c r="W53" s="13"/>
    </row>
    <row r="54" spans="1:23" s="32" customFormat="1" x14ac:dyDescent="0.25">
      <c r="A54" s="7"/>
      <c r="B54" s="37" t="s">
        <v>517</v>
      </c>
      <c r="C54" s="7" t="s">
        <v>483</v>
      </c>
      <c r="D54" s="7">
        <v>50</v>
      </c>
      <c r="E54" s="7">
        <v>50</v>
      </c>
      <c r="F54" s="7">
        <v>50</v>
      </c>
      <c r="G54" s="7">
        <v>50</v>
      </c>
      <c r="H54" s="8">
        <f>SUM(Tabla13[[#This Row],[PRIMER TRIMESTRE]:[CUARTO TRIMESTRE]])</f>
        <v>200</v>
      </c>
      <c r="I54" s="9">
        <v>23</v>
      </c>
      <c r="J54" s="9">
        <f>+Tabla13[[#This Row],[CANTIDAD TOTAL]]*Tabla13[[#This Row],[PRECIO UNITARIO ESTIMADO]]</f>
        <v>4600</v>
      </c>
      <c r="K54" s="9"/>
      <c r="L54" s="7"/>
      <c r="M54" s="7"/>
      <c r="N54" s="9"/>
      <c r="O54" s="7"/>
      <c r="T54" s="5"/>
      <c r="W54" s="13"/>
    </row>
    <row r="55" spans="1:23" s="32" customFormat="1" x14ac:dyDescent="0.25">
      <c r="A55" s="7"/>
      <c r="B55" s="37" t="s">
        <v>518</v>
      </c>
      <c r="C55" s="7" t="s">
        <v>483</v>
      </c>
      <c r="D55" s="7">
        <v>50</v>
      </c>
      <c r="E55" s="7">
        <v>50</v>
      </c>
      <c r="F55" s="7">
        <v>50</v>
      </c>
      <c r="G55" s="7">
        <v>50</v>
      </c>
      <c r="H55" s="8">
        <f>SUM(Tabla13[[#This Row],[PRIMER TRIMESTRE]:[CUARTO TRIMESTRE]])</f>
        <v>200</v>
      </c>
      <c r="I55" s="9">
        <v>185</v>
      </c>
      <c r="J55" s="9">
        <f>+Tabla13[[#This Row],[CANTIDAD TOTAL]]*Tabla13[[#This Row],[PRECIO UNITARIO ESTIMADO]]</f>
        <v>37000</v>
      </c>
      <c r="K55" s="9"/>
      <c r="L55" s="7"/>
      <c r="M55" s="7"/>
      <c r="N55" s="9"/>
      <c r="O55" s="7"/>
      <c r="T55" s="5"/>
      <c r="W55" s="13"/>
    </row>
    <row r="56" spans="1:23" s="32" customFormat="1" x14ac:dyDescent="0.25">
      <c r="A56" s="7"/>
      <c r="B56" s="37" t="s">
        <v>519</v>
      </c>
      <c r="C56" s="7" t="s">
        <v>483</v>
      </c>
      <c r="D56" s="7">
        <v>50</v>
      </c>
      <c r="E56" s="7">
        <v>50</v>
      </c>
      <c r="F56" s="7">
        <v>50</v>
      </c>
      <c r="G56" s="7">
        <v>50</v>
      </c>
      <c r="H56" s="8">
        <f>SUM(Tabla13[[#This Row],[PRIMER TRIMESTRE]:[CUARTO TRIMESTRE]])</f>
        <v>200</v>
      </c>
      <c r="I56" s="9">
        <v>272</v>
      </c>
      <c r="J56" s="9">
        <f>+Tabla13[[#This Row],[CANTIDAD TOTAL]]*Tabla13[[#This Row],[PRECIO UNITARIO ESTIMADO]]</f>
        <v>54400</v>
      </c>
      <c r="K56" s="9"/>
      <c r="L56" s="7"/>
      <c r="M56" s="7"/>
      <c r="N56" s="9"/>
      <c r="O56" s="7"/>
      <c r="T56" s="5"/>
      <c r="W56" s="13"/>
    </row>
    <row r="57" spans="1:23" s="32" customFormat="1" x14ac:dyDescent="0.25">
      <c r="A57" s="7"/>
      <c r="B57" s="37" t="s">
        <v>520</v>
      </c>
      <c r="C57" s="7" t="s">
        <v>483</v>
      </c>
      <c r="D57" s="7">
        <v>907</v>
      </c>
      <c r="E57" s="7">
        <v>906</v>
      </c>
      <c r="F57" s="7">
        <v>907</v>
      </c>
      <c r="G57" s="7">
        <v>906</v>
      </c>
      <c r="H57" s="8">
        <f>SUM(Tabla13[[#This Row],[PRIMER TRIMESTRE]:[CUARTO TRIMESTRE]])</f>
        <v>3626</v>
      </c>
      <c r="I57" s="9">
        <v>13</v>
      </c>
      <c r="J57" s="9">
        <f>+Tabla13[[#This Row],[CANTIDAD TOTAL]]*Tabla13[[#This Row],[PRECIO UNITARIO ESTIMADO]]</f>
        <v>47138</v>
      </c>
      <c r="K57" s="9"/>
      <c r="L57" s="7"/>
      <c r="M57" s="7"/>
      <c r="N57" s="9"/>
      <c r="O57" s="7"/>
      <c r="T57" s="5"/>
      <c r="W57" s="13"/>
    </row>
    <row r="58" spans="1:23" s="32" customFormat="1" x14ac:dyDescent="0.25">
      <c r="A58" s="7"/>
      <c r="B58" s="37" t="s">
        <v>521</v>
      </c>
      <c r="C58" s="7" t="s">
        <v>483</v>
      </c>
      <c r="D58" s="7">
        <v>50</v>
      </c>
      <c r="E58" s="7">
        <v>50</v>
      </c>
      <c r="F58" s="7">
        <v>50</v>
      </c>
      <c r="G58" s="7">
        <v>50</v>
      </c>
      <c r="H58" s="8">
        <f>SUM(Tabla13[[#This Row],[PRIMER TRIMESTRE]:[CUARTO TRIMESTRE]])</f>
        <v>200</v>
      </c>
      <c r="I58" s="9">
        <v>14</v>
      </c>
      <c r="J58" s="9">
        <f>+Tabla13[[#This Row],[CANTIDAD TOTAL]]*Tabla13[[#This Row],[PRECIO UNITARIO ESTIMADO]]</f>
        <v>2800</v>
      </c>
      <c r="K58" s="9"/>
      <c r="L58" s="7"/>
      <c r="M58" s="7"/>
      <c r="N58" s="9"/>
      <c r="O58" s="7"/>
      <c r="T58" s="5"/>
      <c r="W58" s="13"/>
    </row>
    <row r="59" spans="1:23" s="32" customFormat="1" x14ac:dyDescent="0.25">
      <c r="A59" s="7"/>
      <c r="B59" s="37" t="s">
        <v>522</v>
      </c>
      <c r="C59" s="7" t="s">
        <v>483</v>
      </c>
      <c r="D59" s="7">
        <v>50</v>
      </c>
      <c r="E59" s="7">
        <v>50</v>
      </c>
      <c r="F59" s="7">
        <v>50</v>
      </c>
      <c r="G59" s="7">
        <v>50</v>
      </c>
      <c r="H59" s="8">
        <f>SUM(Tabla13[[#This Row],[PRIMER TRIMESTRE]:[CUARTO TRIMESTRE]])</f>
        <v>200</v>
      </c>
      <c r="I59" s="9">
        <v>15</v>
      </c>
      <c r="J59" s="9">
        <f>+Tabla13[[#This Row],[CANTIDAD TOTAL]]*Tabla13[[#This Row],[PRECIO UNITARIO ESTIMADO]]</f>
        <v>3000</v>
      </c>
      <c r="K59" s="9"/>
      <c r="L59" s="7"/>
      <c r="M59" s="7"/>
      <c r="N59" s="9"/>
      <c r="O59" s="7"/>
      <c r="T59" s="5"/>
      <c r="W59" s="13"/>
    </row>
    <row r="60" spans="1:23" s="32" customFormat="1" x14ac:dyDescent="0.25">
      <c r="A60" s="7"/>
      <c r="B60" s="37" t="s">
        <v>524</v>
      </c>
      <c r="C60" s="7" t="s">
        <v>483</v>
      </c>
      <c r="D60" s="7">
        <v>25</v>
      </c>
      <c r="E60" s="7">
        <v>25</v>
      </c>
      <c r="F60" s="7">
        <v>25</v>
      </c>
      <c r="G60" s="7">
        <v>25</v>
      </c>
      <c r="H60" s="8">
        <f>SUM(Tabla13[[#This Row],[PRIMER TRIMESTRE]:[CUARTO TRIMESTRE]])</f>
        <v>100</v>
      </c>
      <c r="I60" s="9">
        <v>75</v>
      </c>
      <c r="J60" s="9">
        <f>+Tabla13[[#This Row],[CANTIDAD TOTAL]]*Tabla13[[#This Row],[PRECIO UNITARIO ESTIMADO]]</f>
        <v>7500</v>
      </c>
      <c r="K60" s="9"/>
      <c r="L60" s="7"/>
      <c r="M60" s="7"/>
      <c r="N60" s="9"/>
      <c r="O60" s="7"/>
      <c r="T60" s="5"/>
      <c r="W60" s="13"/>
    </row>
    <row r="61" spans="1:23" s="32" customFormat="1" x14ac:dyDescent="0.25">
      <c r="A61" s="7"/>
      <c r="B61" s="37" t="s">
        <v>552</v>
      </c>
      <c r="C61" s="7" t="s">
        <v>483</v>
      </c>
      <c r="D61" s="7">
        <v>25</v>
      </c>
      <c r="E61" s="7">
        <v>25</v>
      </c>
      <c r="F61" s="7">
        <v>25</v>
      </c>
      <c r="G61" s="7">
        <v>25</v>
      </c>
      <c r="H61" s="8">
        <f>SUM(Tabla13[[#This Row],[PRIMER TRIMESTRE]:[CUARTO TRIMESTRE]])</f>
        <v>100</v>
      </c>
      <c r="I61" s="9">
        <v>216</v>
      </c>
      <c r="J61" s="9">
        <f>+Tabla13[[#This Row],[CANTIDAD TOTAL]]*Tabla13[[#This Row],[PRECIO UNITARIO ESTIMADO]]</f>
        <v>21600</v>
      </c>
      <c r="K61" s="9"/>
      <c r="L61" s="7"/>
      <c r="M61" s="7"/>
      <c r="N61" s="9"/>
      <c r="O61" s="7"/>
      <c r="T61" s="5"/>
      <c r="W61" s="13"/>
    </row>
    <row r="62" spans="1:23" s="32" customFormat="1" x14ac:dyDescent="0.25">
      <c r="A62" s="7"/>
      <c r="B62" s="37" t="s">
        <v>523</v>
      </c>
      <c r="C62" s="7" t="s">
        <v>483</v>
      </c>
      <c r="D62" s="7">
        <v>50</v>
      </c>
      <c r="E62" s="7">
        <v>50</v>
      </c>
      <c r="F62" s="7">
        <v>50</v>
      </c>
      <c r="G62" s="7">
        <v>50</v>
      </c>
      <c r="H62" s="8">
        <f>SUM(Tabla13[[#This Row],[PRIMER TRIMESTRE]:[CUARTO TRIMESTRE]])</f>
        <v>200</v>
      </c>
      <c r="I62" s="9">
        <v>391</v>
      </c>
      <c r="J62" s="9">
        <f>+Tabla13[[#This Row],[CANTIDAD TOTAL]]*Tabla13[[#This Row],[PRECIO UNITARIO ESTIMADO]]</f>
        <v>78200</v>
      </c>
      <c r="K62" s="9"/>
      <c r="L62" s="7"/>
      <c r="M62" s="7"/>
      <c r="N62" s="9"/>
      <c r="O62" s="7"/>
      <c r="T62" s="5"/>
      <c r="W62" s="13"/>
    </row>
    <row r="63" spans="1:23" s="32" customFormat="1" x14ac:dyDescent="0.25">
      <c r="A63" s="7"/>
      <c r="B63" s="37" t="s">
        <v>525</v>
      </c>
      <c r="C63" s="7" t="s">
        <v>483</v>
      </c>
      <c r="D63" s="7">
        <v>50</v>
      </c>
      <c r="E63" s="7">
        <v>50</v>
      </c>
      <c r="F63" s="7">
        <v>50</v>
      </c>
      <c r="G63" s="7">
        <v>50</v>
      </c>
      <c r="H63" s="8">
        <f>SUM(Tabla13[[#This Row],[PRIMER TRIMESTRE]:[CUARTO TRIMESTRE]])</f>
        <v>200</v>
      </c>
      <c r="I63" s="9">
        <v>85</v>
      </c>
      <c r="J63" s="9">
        <f>+Tabla13[[#This Row],[CANTIDAD TOTAL]]*Tabla13[[#This Row],[PRECIO UNITARIO ESTIMADO]]</f>
        <v>17000</v>
      </c>
      <c r="K63" s="9"/>
      <c r="L63" s="7"/>
      <c r="M63" s="7"/>
      <c r="N63" s="9"/>
      <c r="O63" s="7"/>
      <c r="T63" s="5"/>
      <c r="W63" s="13"/>
    </row>
    <row r="64" spans="1:23" s="32" customFormat="1" x14ac:dyDescent="0.25">
      <c r="A64" s="7"/>
      <c r="B64" s="37" t="s">
        <v>553</v>
      </c>
      <c r="C64" s="7" t="s">
        <v>483</v>
      </c>
      <c r="D64" s="7">
        <v>414</v>
      </c>
      <c r="E64" s="7">
        <v>414</v>
      </c>
      <c r="F64" s="7">
        <v>414</v>
      </c>
      <c r="G64" s="7">
        <v>414</v>
      </c>
      <c r="H64" s="8">
        <f>SUM(Tabla13[[#This Row],[PRIMER TRIMESTRE]:[CUARTO TRIMESTRE]])</f>
        <v>1656</v>
      </c>
      <c r="I64" s="9">
        <v>16</v>
      </c>
      <c r="J64" s="9">
        <f>+Tabla13[[#This Row],[CANTIDAD TOTAL]]*Tabla13[[#This Row],[PRECIO UNITARIO ESTIMADO]]</f>
        <v>26496</v>
      </c>
      <c r="K64" s="9"/>
      <c r="L64" s="7"/>
      <c r="M64" s="7"/>
      <c r="N64" s="9"/>
      <c r="O64" s="7"/>
      <c r="T64" s="5"/>
      <c r="W64" s="13"/>
    </row>
    <row r="65" spans="1:23" s="32" customFormat="1" x14ac:dyDescent="0.25">
      <c r="A65" s="7"/>
      <c r="B65" s="37" t="s">
        <v>526</v>
      </c>
      <c r="C65" s="7" t="s">
        <v>483</v>
      </c>
      <c r="D65" s="7">
        <v>904</v>
      </c>
      <c r="E65" s="7">
        <v>904</v>
      </c>
      <c r="F65" s="7">
        <v>904</v>
      </c>
      <c r="G65" s="7">
        <v>904</v>
      </c>
      <c r="H65" s="8">
        <f>SUM(Tabla13[[#This Row],[PRIMER TRIMESTRE]:[CUARTO TRIMESTRE]])</f>
        <v>3616</v>
      </c>
      <c r="I65" s="9">
        <v>2</v>
      </c>
      <c r="J65" s="9">
        <f>+Tabla13[[#This Row],[CANTIDAD TOTAL]]*Tabla13[[#This Row],[PRECIO UNITARIO ESTIMADO]]</f>
        <v>7232</v>
      </c>
      <c r="K65" s="9"/>
      <c r="L65" s="7"/>
      <c r="M65" s="7"/>
      <c r="N65" s="9"/>
      <c r="O65" s="7"/>
      <c r="T65" s="5"/>
      <c r="W65" s="13"/>
    </row>
    <row r="66" spans="1:23" s="32" customFormat="1" x14ac:dyDescent="0.25">
      <c r="A66" s="7"/>
      <c r="B66" s="37" t="s">
        <v>527</v>
      </c>
      <c r="C66" s="7" t="s">
        <v>483</v>
      </c>
      <c r="D66" s="7">
        <v>1000</v>
      </c>
      <c r="E66" s="7">
        <v>1000</v>
      </c>
      <c r="F66" s="7">
        <v>1000</v>
      </c>
      <c r="G66" s="7">
        <v>1000</v>
      </c>
      <c r="H66" s="8">
        <f>SUM(Tabla13[[#This Row],[PRIMER TRIMESTRE]:[CUARTO TRIMESTRE]])</f>
        <v>4000</v>
      </c>
      <c r="I66" s="9">
        <v>48</v>
      </c>
      <c r="J66" s="9">
        <f>+Tabla13[[#This Row],[CANTIDAD TOTAL]]*Tabla13[[#This Row],[PRECIO UNITARIO ESTIMADO]]</f>
        <v>192000</v>
      </c>
      <c r="K66" s="9"/>
      <c r="L66" s="7"/>
      <c r="M66" s="7"/>
      <c r="N66" s="9"/>
      <c r="O66" s="7"/>
      <c r="T66" s="5"/>
      <c r="W66" s="13"/>
    </row>
    <row r="67" spans="1:23" s="32" customFormat="1" x14ac:dyDescent="0.25">
      <c r="A67" s="7"/>
      <c r="B67" s="37" t="s">
        <v>528</v>
      </c>
      <c r="C67" s="7" t="s">
        <v>483</v>
      </c>
      <c r="D67" s="7">
        <v>75</v>
      </c>
      <c r="E67" s="7">
        <v>75</v>
      </c>
      <c r="F67" s="7">
        <v>75</v>
      </c>
      <c r="G67" s="7">
        <v>75</v>
      </c>
      <c r="H67" s="8">
        <f>SUM(Tabla13[[#This Row],[PRIMER TRIMESTRE]:[CUARTO TRIMESTRE]])</f>
        <v>300</v>
      </c>
      <c r="I67" s="9">
        <v>3</v>
      </c>
      <c r="J67" s="9">
        <f>+Tabla13[[#This Row],[CANTIDAD TOTAL]]*Tabla13[[#This Row],[PRECIO UNITARIO ESTIMADO]]</f>
        <v>900</v>
      </c>
      <c r="K67" s="9"/>
      <c r="L67" s="7"/>
      <c r="M67" s="7"/>
      <c r="N67" s="9"/>
      <c r="O67" s="7"/>
      <c r="T67" s="5"/>
      <c r="W67" s="13"/>
    </row>
    <row r="68" spans="1:23" x14ac:dyDescent="0.25">
      <c r="A68" s="7"/>
      <c r="B68" s="37" t="s">
        <v>529</v>
      </c>
      <c r="C68" s="7" t="s">
        <v>483</v>
      </c>
      <c r="D68" s="7">
        <v>75</v>
      </c>
      <c r="E68" s="7">
        <v>75</v>
      </c>
      <c r="F68" s="7">
        <v>75</v>
      </c>
      <c r="G68" s="7">
        <v>75</v>
      </c>
      <c r="H68" s="8">
        <f>SUM(Tabla13[[#This Row],[PRIMER TRIMESTRE]:[CUARTO TRIMESTRE]])</f>
        <v>300</v>
      </c>
      <c r="I68" s="9">
        <v>5</v>
      </c>
      <c r="J68" s="9">
        <f>+Tabla13[[#This Row],[CANTIDAD TOTAL]]*Tabla13[[#This Row],[PRECIO UNITARIO ESTIMADO]]</f>
        <v>1500</v>
      </c>
      <c r="K68" s="9"/>
      <c r="L68" s="7"/>
      <c r="M68" s="7"/>
      <c r="N68" s="9"/>
      <c r="O68" s="7"/>
      <c r="T68" s="5"/>
      <c r="W68" s="13"/>
    </row>
    <row r="69" spans="1:23" x14ac:dyDescent="0.25">
      <c r="A69" s="7"/>
      <c r="B69" s="37" t="s">
        <v>530</v>
      </c>
      <c r="C69" s="7" t="s">
        <v>483</v>
      </c>
      <c r="D69" s="7">
        <v>150</v>
      </c>
      <c r="E69" s="7">
        <v>150</v>
      </c>
      <c r="F69" s="7">
        <v>150</v>
      </c>
      <c r="G69" s="7">
        <v>150</v>
      </c>
      <c r="H69" s="8">
        <f>SUM(Tabla13[[#This Row],[PRIMER TRIMESTRE]:[CUARTO TRIMESTRE]])</f>
        <v>600</v>
      </c>
      <c r="I69" s="9">
        <v>10</v>
      </c>
      <c r="J69" s="9">
        <f>+Tabla13[[#This Row],[CANTIDAD TOTAL]]*Tabla13[[#This Row],[PRECIO UNITARIO ESTIMADO]]</f>
        <v>6000</v>
      </c>
      <c r="K69" s="9"/>
      <c r="L69" s="7"/>
      <c r="M69" s="7"/>
      <c r="N69" s="9"/>
      <c r="O69" s="7"/>
      <c r="T69" s="5" t="s">
        <v>85</v>
      </c>
      <c r="W69" s="13"/>
    </row>
    <row r="70" spans="1:23" x14ac:dyDescent="0.25">
      <c r="A70" s="7"/>
      <c r="B70" s="37" t="s">
        <v>531</v>
      </c>
      <c r="C70" s="7" t="s">
        <v>483</v>
      </c>
      <c r="D70" s="7">
        <v>63</v>
      </c>
      <c r="E70" s="7">
        <v>62</v>
      </c>
      <c r="F70" s="7">
        <v>63</v>
      </c>
      <c r="G70" s="7">
        <v>62</v>
      </c>
      <c r="H70" s="8">
        <f>SUM(Tabla13[[#This Row],[PRIMER TRIMESTRE]:[CUARTO TRIMESTRE]])</f>
        <v>250</v>
      </c>
      <c r="I70" s="9">
        <v>10</v>
      </c>
      <c r="J70" s="9">
        <f>+Tabla13[[#This Row],[CANTIDAD TOTAL]]*Tabla13[[#This Row],[PRECIO UNITARIO ESTIMADO]]</f>
        <v>2500</v>
      </c>
      <c r="K70" s="9"/>
      <c r="L70" s="7"/>
      <c r="M70" s="7"/>
      <c r="N70" s="9"/>
      <c r="O70" s="7"/>
      <c r="T70" s="5" t="s">
        <v>86</v>
      </c>
      <c r="W70" s="13"/>
    </row>
    <row r="71" spans="1:23" x14ac:dyDescent="0.25">
      <c r="A71" s="7"/>
      <c r="B71" s="37" t="s">
        <v>532</v>
      </c>
      <c r="C71" s="7" t="s">
        <v>554</v>
      </c>
      <c r="D71" s="7">
        <v>375</v>
      </c>
      <c r="E71" s="7">
        <v>375</v>
      </c>
      <c r="F71" s="7">
        <v>375</v>
      </c>
      <c r="G71" s="7">
        <v>375</v>
      </c>
      <c r="H71" s="8">
        <f>SUM(Tabla13[[#This Row],[PRIMER TRIMESTRE]:[CUARTO TRIMESTRE]])</f>
        <v>1500</v>
      </c>
      <c r="I71" s="9">
        <v>185</v>
      </c>
      <c r="J71" s="9">
        <f>+Tabla13[[#This Row],[CANTIDAD TOTAL]]*Tabla13[[#This Row],[PRECIO UNITARIO ESTIMADO]]</f>
        <v>277500</v>
      </c>
      <c r="K71" s="9"/>
      <c r="L71" s="7"/>
      <c r="M71" s="7"/>
      <c r="N71" s="9"/>
      <c r="O71" s="7"/>
      <c r="T71" s="5" t="s">
        <v>87</v>
      </c>
      <c r="W71" s="13"/>
    </row>
    <row r="72" spans="1:23" x14ac:dyDescent="0.25">
      <c r="A72" s="7"/>
      <c r="B72" s="37" t="s">
        <v>533</v>
      </c>
      <c r="C72" s="7" t="s">
        <v>554</v>
      </c>
      <c r="D72" s="7">
        <v>625</v>
      </c>
      <c r="E72" s="7">
        <v>625</v>
      </c>
      <c r="F72" s="7">
        <v>625</v>
      </c>
      <c r="G72" s="7">
        <v>625</v>
      </c>
      <c r="H72" s="8">
        <f>SUM(Tabla13[[#This Row],[PRIMER TRIMESTRE]:[CUARTO TRIMESTRE]])</f>
        <v>2500</v>
      </c>
      <c r="I72" s="9">
        <v>132</v>
      </c>
      <c r="J72" s="9">
        <f>+Tabla13[[#This Row],[CANTIDAD TOTAL]]*Tabla13[[#This Row],[PRECIO UNITARIO ESTIMADO]]</f>
        <v>330000</v>
      </c>
      <c r="K72" s="9"/>
      <c r="L72" s="7"/>
      <c r="M72" s="7"/>
      <c r="N72" s="9"/>
      <c r="O72" s="7"/>
      <c r="T72" s="5" t="s">
        <v>88</v>
      </c>
      <c r="W72" s="13"/>
    </row>
    <row r="73" spans="1:23" x14ac:dyDescent="0.25">
      <c r="A73" s="7"/>
      <c r="B73" s="37" t="s">
        <v>534</v>
      </c>
      <c r="C73" s="7" t="s">
        <v>554</v>
      </c>
      <c r="D73" s="7">
        <v>625</v>
      </c>
      <c r="E73" s="7">
        <v>625</v>
      </c>
      <c r="F73" s="7">
        <v>625</v>
      </c>
      <c r="G73" s="7">
        <v>625</v>
      </c>
      <c r="H73" s="8">
        <f>SUM(Tabla13[[#This Row],[PRIMER TRIMESTRE]:[CUARTO TRIMESTRE]])</f>
        <v>2500</v>
      </c>
      <c r="I73" s="9">
        <v>132</v>
      </c>
      <c r="J73" s="9">
        <f>+Tabla13[[#This Row],[CANTIDAD TOTAL]]*Tabla13[[#This Row],[PRECIO UNITARIO ESTIMADO]]</f>
        <v>330000</v>
      </c>
      <c r="K73" s="9"/>
      <c r="L73" s="7"/>
      <c r="M73" s="7"/>
      <c r="N73" s="9"/>
      <c r="O73" s="7"/>
      <c r="T73" s="5" t="s">
        <v>89</v>
      </c>
      <c r="W73" s="13"/>
    </row>
    <row r="74" spans="1:23" x14ac:dyDescent="0.25">
      <c r="A74" s="7"/>
      <c r="B74" s="37" t="s">
        <v>535</v>
      </c>
      <c r="C74" s="7" t="s">
        <v>483</v>
      </c>
      <c r="D74" s="7">
        <v>75</v>
      </c>
      <c r="E74" s="7">
        <v>75</v>
      </c>
      <c r="F74" s="7">
        <v>75</v>
      </c>
      <c r="G74" s="7">
        <v>75</v>
      </c>
      <c r="H74" s="8">
        <f>SUM(Tabla13[[#This Row],[PRIMER TRIMESTRE]:[CUARTO TRIMESTRE]])</f>
        <v>300</v>
      </c>
      <c r="I74" s="9">
        <v>25</v>
      </c>
      <c r="J74" s="9">
        <f>+Tabla13[[#This Row],[CANTIDAD TOTAL]]*Tabla13[[#This Row],[PRECIO UNITARIO ESTIMADO]]</f>
        <v>7500</v>
      </c>
      <c r="K74" s="9"/>
      <c r="L74" s="7"/>
      <c r="M74" s="7"/>
      <c r="N74" s="9"/>
      <c r="O74" s="7"/>
      <c r="T74" s="5" t="s">
        <v>90</v>
      </c>
      <c r="W74" s="13"/>
    </row>
    <row r="75" spans="1:23" x14ac:dyDescent="0.25">
      <c r="A75" s="7"/>
      <c r="B75" s="37" t="s">
        <v>536</v>
      </c>
      <c r="C75" s="7" t="s">
        <v>483</v>
      </c>
      <c r="D75" s="7">
        <v>36</v>
      </c>
      <c r="E75" s="7">
        <v>36</v>
      </c>
      <c r="F75" s="7">
        <v>36</v>
      </c>
      <c r="G75" s="7">
        <v>36</v>
      </c>
      <c r="H75" s="8">
        <f>SUM(Tabla13[[#This Row],[PRIMER TRIMESTRE]:[CUARTO TRIMESTRE]])</f>
        <v>144</v>
      </c>
      <c r="I75" s="9">
        <v>22</v>
      </c>
      <c r="J75" s="9">
        <f>+Tabla13[[#This Row],[CANTIDAD TOTAL]]*Tabla13[[#This Row],[PRECIO UNITARIO ESTIMADO]]</f>
        <v>3168</v>
      </c>
      <c r="K75" s="9"/>
      <c r="L75" s="7"/>
      <c r="M75" s="7"/>
      <c r="N75" s="9"/>
      <c r="O75" s="7"/>
      <c r="T75" s="5" t="s">
        <v>91</v>
      </c>
      <c r="W75" s="13"/>
    </row>
    <row r="76" spans="1:23" s="34" customFormat="1" x14ac:dyDescent="0.25">
      <c r="A76" s="7"/>
      <c r="B76" s="37" t="s">
        <v>537</v>
      </c>
      <c r="C76" s="7" t="s">
        <v>483</v>
      </c>
      <c r="D76" s="7">
        <v>126</v>
      </c>
      <c r="E76" s="7">
        <v>125</v>
      </c>
      <c r="F76" s="7">
        <v>126</v>
      </c>
      <c r="G76" s="7">
        <v>125</v>
      </c>
      <c r="H76" s="8">
        <f>SUM(Tabla13[[#This Row],[PRIMER TRIMESTRE]:[CUARTO TRIMESTRE]])</f>
        <v>502</v>
      </c>
      <c r="I76" s="9">
        <v>10</v>
      </c>
      <c r="J76" s="9">
        <f>+Tabla13[[#This Row],[CANTIDAD TOTAL]]*Tabla13[[#This Row],[PRECIO UNITARIO ESTIMADO]]</f>
        <v>5020</v>
      </c>
      <c r="K76" s="9"/>
      <c r="L76" s="7"/>
      <c r="M76" s="7"/>
      <c r="N76" s="9"/>
      <c r="O76" s="7"/>
      <c r="T76" s="5"/>
      <c r="W76" s="13"/>
    </row>
    <row r="77" spans="1:23" s="34" customFormat="1" x14ac:dyDescent="0.25">
      <c r="A77" s="7"/>
      <c r="B77" s="37" t="s">
        <v>538</v>
      </c>
      <c r="C77" s="7" t="s">
        <v>483</v>
      </c>
      <c r="D77" s="7">
        <v>169</v>
      </c>
      <c r="E77" s="7">
        <v>169</v>
      </c>
      <c r="F77" s="7">
        <v>169</v>
      </c>
      <c r="G77" s="7">
        <v>169</v>
      </c>
      <c r="H77" s="8">
        <f>SUM(Tabla13[[#This Row],[PRIMER TRIMESTRE]:[CUARTO TRIMESTRE]])</f>
        <v>676</v>
      </c>
      <c r="I77" s="9">
        <v>14</v>
      </c>
      <c r="J77" s="9">
        <f>+Tabla13[[#This Row],[CANTIDAD TOTAL]]*Tabla13[[#This Row],[PRECIO UNITARIO ESTIMADO]]</f>
        <v>9464</v>
      </c>
      <c r="K77" s="9"/>
      <c r="L77" s="7"/>
      <c r="M77" s="7"/>
      <c r="N77" s="9"/>
      <c r="O77" s="7"/>
      <c r="T77" s="5"/>
      <c r="W77" s="13"/>
    </row>
    <row r="78" spans="1:23" s="34" customFormat="1" x14ac:dyDescent="0.25">
      <c r="A78" s="7"/>
      <c r="B78" s="37" t="s">
        <v>539</v>
      </c>
      <c r="C78" s="7" t="s">
        <v>483</v>
      </c>
      <c r="D78" s="7">
        <v>39</v>
      </c>
      <c r="E78" s="7">
        <v>39</v>
      </c>
      <c r="F78" s="7">
        <v>39</v>
      </c>
      <c r="G78" s="7">
        <v>39</v>
      </c>
      <c r="H78" s="8">
        <f>SUM(Tabla13[[#This Row],[PRIMER TRIMESTRE]:[CUARTO TRIMESTRE]])</f>
        <v>156</v>
      </c>
      <c r="I78" s="9">
        <v>20</v>
      </c>
      <c r="J78" s="9">
        <f>+Tabla13[[#This Row],[CANTIDAD TOTAL]]*Tabla13[[#This Row],[PRECIO UNITARIO ESTIMADO]]</f>
        <v>3120</v>
      </c>
      <c r="K78" s="9"/>
      <c r="L78" s="7"/>
      <c r="M78" s="7"/>
      <c r="N78" s="9"/>
      <c r="O78" s="7"/>
      <c r="T78" s="5"/>
      <c r="W78" s="13"/>
    </row>
    <row r="79" spans="1:23" s="34" customFormat="1" x14ac:dyDescent="0.25">
      <c r="A79" s="7"/>
      <c r="B79" s="37" t="s">
        <v>540</v>
      </c>
      <c r="C79" s="7" t="s">
        <v>483</v>
      </c>
      <c r="D79" s="7">
        <v>25</v>
      </c>
      <c r="E79" s="7">
        <v>24</v>
      </c>
      <c r="F79" s="7">
        <v>25</v>
      </c>
      <c r="G79" s="7">
        <v>24</v>
      </c>
      <c r="H79" s="8">
        <f>SUM(Tabla13[[#This Row],[PRIMER TRIMESTRE]:[CUARTO TRIMESTRE]])</f>
        <v>98</v>
      </c>
      <c r="I79" s="9">
        <v>149</v>
      </c>
      <c r="J79" s="9">
        <f>+Tabla13[[#This Row],[CANTIDAD TOTAL]]*Tabla13[[#This Row],[PRECIO UNITARIO ESTIMADO]]</f>
        <v>14602</v>
      </c>
      <c r="K79" s="9"/>
      <c r="L79" s="7"/>
      <c r="M79" s="7"/>
      <c r="N79" s="9"/>
      <c r="O79" s="7"/>
      <c r="T79" s="5" t="s">
        <v>33</v>
      </c>
      <c r="W79" s="13"/>
    </row>
    <row r="80" spans="1:23" s="34" customFormat="1" x14ac:dyDescent="0.25">
      <c r="A80" s="7"/>
      <c r="B80" s="37" t="s">
        <v>541</v>
      </c>
      <c r="C80" s="7" t="s">
        <v>483</v>
      </c>
      <c r="D80" s="7">
        <v>12</v>
      </c>
      <c r="E80" s="7">
        <v>12</v>
      </c>
      <c r="F80" s="7">
        <v>12</v>
      </c>
      <c r="G80" s="7">
        <v>12</v>
      </c>
      <c r="H80" s="8">
        <f>SUM(Tabla13[[#This Row],[PRIMER TRIMESTRE]:[CUARTO TRIMESTRE]])</f>
        <v>48</v>
      </c>
      <c r="I80" s="9">
        <v>8</v>
      </c>
      <c r="J80" s="9">
        <f>+Tabla13[[#This Row],[CANTIDAD TOTAL]]*Tabla13[[#This Row],[PRECIO UNITARIO ESTIMADO]]</f>
        <v>384</v>
      </c>
      <c r="K80" s="9"/>
      <c r="L80" s="7"/>
      <c r="M80" s="7"/>
      <c r="N80" s="9"/>
      <c r="O80" s="7"/>
      <c r="T80" s="5" t="s">
        <v>34</v>
      </c>
      <c r="W80" s="13"/>
    </row>
    <row r="81" spans="1:23" s="34" customFormat="1" x14ac:dyDescent="0.25">
      <c r="A81" s="7"/>
      <c r="B81" s="37" t="s">
        <v>542</v>
      </c>
      <c r="C81" s="7" t="s">
        <v>483</v>
      </c>
      <c r="D81" s="7">
        <v>37</v>
      </c>
      <c r="E81" s="7">
        <v>36</v>
      </c>
      <c r="F81" s="7">
        <v>36</v>
      </c>
      <c r="G81" s="7">
        <v>36</v>
      </c>
      <c r="H81" s="8">
        <f>SUM(Tabla13[[#This Row],[PRIMER TRIMESTRE]:[CUARTO TRIMESTRE]])</f>
        <v>145</v>
      </c>
      <c r="I81" s="9">
        <v>8</v>
      </c>
      <c r="J81" s="9">
        <f>+Tabla13[[#This Row],[CANTIDAD TOTAL]]*Tabla13[[#This Row],[PRECIO UNITARIO ESTIMADO]]</f>
        <v>1160</v>
      </c>
      <c r="K81" s="9"/>
      <c r="L81" s="7"/>
      <c r="M81" s="7"/>
      <c r="N81" s="9"/>
      <c r="O81" s="7"/>
      <c r="T81" s="5" t="s">
        <v>35</v>
      </c>
      <c r="W81" s="13"/>
    </row>
    <row r="82" spans="1:23" s="34" customFormat="1" x14ac:dyDescent="0.25">
      <c r="A82" s="7"/>
      <c r="B82" s="37" t="s">
        <v>543</v>
      </c>
      <c r="C82" s="7" t="s">
        <v>483</v>
      </c>
      <c r="D82" s="7">
        <v>24</v>
      </c>
      <c r="E82" s="7">
        <v>24</v>
      </c>
      <c r="F82" s="7">
        <v>24</v>
      </c>
      <c r="G82" s="7">
        <v>24</v>
      </c>
      <c r="H82" s="8">
        <f>SUM(Tabla13[[#This Row],[PRIMER TRIMESTRE]:[CUARTO TRIMESTRE]])</f>
        <v>96</v>
      </c>
      <c r="I82" s="9">
        <v>8</v>
      </c>
      <c r="J82" s="9">
        <f>+Tabla13[[#This Row],[CANTIDAD TOTAL]]*Tabla13[[#This Row],[PRECIO UNITARIO ESTIMADO]]</f>
        <v>768</v>
      </c>
      <c r="K82" s="9"/>
      <c r="L82" s="7"/>
      <c r="M82" s="7"/>
      <c r="N82" s="9"/>
      <c r="O82" s="7"/>
      <c r="T82" s="5" t="s">
        <v>36</v>
      </c>
      <c r="W82" s="13"/>
    </row>
    <row r="83" spans="1:23" s="34" customFormat="1" x14ac:dyDescent="0.25">
      <c r="A83" s="7"/>
      <c r="B83" s="37" t="s">
        <v>544</v>
      </c>
      <c r="C83" s="7" t="s">
        <v>554</v>
      </c>
      <c r="D83" s="7">
        <v>5</v>
      </c>
      <c r="E83" s="7">
        <v>5</v>
      </c>
      <c r="F83" s="7">
        <v>5</v>
      </c>
      <c r="G83" s="7">
        <v>5</v>
      </c>
      <c r="H83" s="8">
        <f>SUM(Tabla13[[#This Row],[PRIMER TRIMESTRE]:[CUARTO TRIMESTRE]])</f>
        <v>20</v>
      </c>
      <c r="I83" s="9">
        <v>320</v>
      </c>
      <c r="J83" s="9">
        <f>+Tabla13[[#This Row],[CANTIDAD TOTAL]]*Tabla13[[#This Row],[PRECIO UNITARIO ESTIMADO]]</f>
        <v>6400</v>
      </c>
      <c r="K83" s="9"/>
      <c r="L83" s="7"/>
      <c r="M83" s="7"/>
      <c r="N83" s="9"/>
      <c r="O83" s="7"/>
      <c r="T83" s="5" t="s">
        <v>37</v>
      </c>
      <c r="W83" s="13"/>
    </row>
    <row r="84" spans="1:23" s="34" customFormat="1" x14ac:dyDescent="0.25">
      <c r="A84" s="7"/>
      <c r="B84" s="37" t="s">
        <v>545</v>
      </c>
      <c r="C84" s="7" t="s">
        <v>483</v>
      </c>
      <c r="D84" s="7">
        <v>2</v>
      </c>
      <c r="E84" s="7">
        <v>1</v>
      </c>
      <c r="F84" s="7">
        <v>2</v>
      </c>
      <c r="G84" s="7">
        <v>1</v>
      </c>
      <c r="H84" s="8">
        <f>SUM(Tabla13[[#This Row],[PRIMER TRIMESTRE]:[CUARTO TRIMESTRE]])</f>
        <v>6</v>
      </c>
      <c r="I84" s="9">
        <v>650</v>
      </c>
      <c r="J84" s="9">
        <f>+Tabla13[[#This Row],[CANTIDAD TOTAL]]*Tabla13[[#This Row],[PRECIO UNITARIO ESTIMADO]]</f>
        <v>3900</v>
      </c>
      <c r="K84" s="9"/>
      <c r="L84" s="7"/>
      <c r="M84" s="7"/>
      <c r="N84" s="9"/>
      <c r="O84" s="7"/>
      <c r="T84" s="5" t="s">
        <v>39</v>
      </c>
      <c r="W84" s="13"/>
    </row>
    <row r="85" spans="1:23" s="34" customFormat="1" x14ac:dyDescent="0.25">
      <c r="A85" s="7"/>
      <c r="B85" s="37" t="s">
        <v>546</v>
      </c>
      <c r="C85" s="7" t="s">
        <v>483</v>
      </c>
      <c r="D85" s="7">
        <v>25</v>
      </c>
      <c r="E85" s="7">
        <v>25</v>
      </c>
      <c r="F85" s="7">
        <v>25</v>
      </c>
      <c r="G85" s="7">
        <v>25</v>
      </c>
      <c r="H85" s="8">
        <f>SUM(Tabla13[[#This Row],[PRIMER TRIMESTRE]:[CUARTO TRIMESTRE]])</f>
        <v>100</v>
      </c>
      <c r="I85" s="9">
        <v>5</v>
      </c>
      <c r="J85" s="9">
        <f>+Tabla13[[#This Row],[CANTIDAD TOTAL]]*Tabla13[[#This Row],[PRECIO UNITARIO ESTIMADO]]</f>
        <v>500</v>
      </c>
      <c r="K85" s="9"/>
      <c r="L85" s="7"/>
      <c r="M85" s="7"/>
      <c r="N85" s="9"/>
      <c r="O85" s="7"/>
      <c r="T85" s="5" t="s">
        <v>40</v>
      </c>
      <c r="W85" s="13"/>
    </row>
    <row r="86" spans="1:23" s="34" customFormat="1" x14ac:dyDescent="0.25">
      <c r="A86" s="7"/>
      <c r="B86" s="37" t="s">
        <v>547</v>
      </c>
      <c r="C86" s="7" t="s">
        <v>483</v>
      </c>
      <c r="D86" s="7">
        <v>250</v>
      </c>
      <c r="E86" s="7">
        <v>250</v>
      </c>
      <c r="F86" s="7">
        <v>250</v>
      </c>
      <c r="G86" s="7">
        <v>250</v>
      </c>
      <c r="H86" s="8">
        <f>SUM(Tabla13[[#This Row],[PRIMER TRIMESTRE]:[CUARTO TRIMESTRE]])</f>
        <v>1000</v>
      </c>
      <c r="I86" s="9">
        <v>2</v>
      </c>
      <c r="J86" s="9">
        <f>+Tabla13[[#This Row],[CANTIDAD TOTAL]]*Tabla13[[#This Row],[PRECIO UNITARIO ESTIMADO]]</f>
        <v>2000</v>
      </c>
      <c r="K86" s="9"/>
      <c r="L86" s="7"/>
      <c r="M86" s="7"/>
      <c r="N86" s="9"/>
      <c r="O86" s="7"/>
      <c r="T86" s="5" t="s">
        <v>41</v>
      </c>
      <c r="W86" s="13"/>
    </row>
    <row r="87" spans="1:23" s="34" customFormat="1" x14ac:dyDescent="0.25">
      <c r="A87" s="7"/>
      <c r="B87" s="37" t="s">
        <v>548</v>
      </c>
      <c r="C87" s="7" t="s">
        <v>483</v>
      </c>
      <c r="D87" s="7">
        <v>13</v>
      </c>
      <c r="E87" s="7">
        <v>12</v>
      </c>
      <c r="F87" s="7">
        <v>13</v>
      </c>
      <c r="G87" s="7">
        <v>12</v>
      </c>
      <c r="H87" s="8">
        <f>SUM(Tabla13[[#This Row],[PRIMER TRIMESTRE]:[CUARTO TRIMESTRE]])</f>
        <v>50</v>
      </c>
      <c r="I87" s="9">
        <v>30.0001</v>
      </c>
      <c r="J87" s="9">
        <f>+Tabla13[[#This Row],[CANTIDAD TOTAL]]*Tabla13[[#This Row],[PRECIO UNITARIO ESTIMADO]]</f>
        <v>1500.0049999999999</v>
      </c>
      <c r="K87" s="9"/>
      <c r="L87" s="7"/>
      <c r="M87" s="7"/>
      <c r="N87" s="9"/>
      <c r="O87" s="7"/>
      <c r="T87" s="5" t="s">
        <v>43</v>
      </c>
      <c r="W87" s="13"/>
    </row>
    <row r="88" spans="1:23" s="34" customFormat="1" x14ac:dyDescent="0.25">
      <c r="A88" s="7"/>
      <c r="B88" s="37" t="s">
        <v>549</v>
      </c>
      <c r="C88" s="7" t="s">
        <v>483</v>
      </c>
      <c r="D88" s="7">
        <v>63</v>
      </c>
      <c r="E88" s="7">
        <v>62</v>
      </c>
      <c r="F88" s="7">
        <v>63</v>
      </c>
      <c r="G88" s="7">
        <v>62</v>
      </c>
      <c r="H88" s="8">
        <f>SUM(Tabla13[[#This Row],[PRIMER TRIMESTRE]:[CUARTO TRIMESTRE]])</f>
        <v>250</v>
      </c>
      <c r="I88" s="9">
        <v>40</v>
      </c>
      <c r="J88" s="9">
        <f>+Tabla13[[#This Row],[CANTIDAD TOTAL]]*Tabla13[[#This Row],[PRECIO UNITARIO ESTIMADO]]</f>
        <v>10000</v>
      </c>
      <c r="K88" s="9"/>
      <c r="L88" s="7"/>
      <c r="M88" s="7"/>
      <c r="N88" s="9"/>
      <c r="O88" s="7"/>
      <c r="T88" s="5" t="s">
        <v>44</v>
      </c>
      <c r="W88" s="13"/>
    </row>
    <row r="89" spans="1:23" s="40" customFormat="1" x14ac:dyDescent="0.25">
      <c r="A89" s="7"/>
      <c r="B89" s="29" t="s">
        <v>604</v>
      </c>
      <c r="C89" s="7" t="s">
        <v>483</v>
      </c>
      <c r="D89" s="7">
        <v>1</v>
      </c>
      <c r="E89" s="7">
        <v>1</v>
      </c>
      <c r="F89" s="7">
        <v>1</v>
      </c>
      <c r="G89" s="7">
        <v>1</v>
      </c>
      <c r="H89" s="8">
        <f>SUM(Tabla13[[#This Row],[PRIMER TRIMESTRE]:[CUARTO TRIMESTRE]])</f>
        <v>4</v>
      </c>
      <c r="I89" s="9">
        <v>50400.05</v>
      </c>
      <c r="J89" s="9">
        <f>+Tabla13[[#This Row],[CANTIDAD TOTAL]]*Tabla13[[#This Row],[PRECIO UNITARIO ESTIMADO]]</f>
        <v>201600.2</v>
      </c>
      <c r="K89" s="9"/>
      <c r="L89" s="7"/>
      <c r="M89" s="7"/>
      <c r="N89" s="9"/>
      <c r="O89" s="7"/>
      <c r="T89" s="5"/>
    </row>
    <row r="90" spans="1:23" s="39" customFormat="1" x14ac:dyDescent="0.25">
      <c r="A90" s="44" t="s">
        <v>194</v>
      </c>
      <c r="B90" s="30" t="s">
        <v>620</v>
      </c>
      <c r="C90" s="44" t="s">
        <v>483</v>
      </c>
      <c r="D90" s="44">
        <v>3</v>
      </c>
      <c r="E90" s="44">
        <v>1</v>
      </c>
      <c r="F90" s="44">
        <v>2</v>
      </c>
      <c r="G90" s="44">
        <v>2</v>
      </c>
      <c r="H90" s="45">
        <f>SUM(Tabla13[[#This Row],[PRIMER TRIMESTRE]:[CUARTO TRIMESTRE]])</f>
        <v>8</v>
      </c>
      <c r="I90" s="46">
        <v>31550.25</v>
      </c>
      <c r="J90" s="46">
        <f>+Tabla13[[#This Row],[CANTIDAD TOTAL]]*Tabla13[[#This Row],[PRECIO UNITARIO ESTIMADO]]</f>
        <v>252402</v>
      </c>
      <c r="K90" s="46">
        <f>+SUM(Tabla13[[#This Row],[COSTO TOTAL UNITARIO ESTIMADO]])</f>
        <v>252402</v>
      </c>
      <c r="L90" s="44" t="s">
        <v>18</v>
      </c>
      <c r="M90" s="44" t="s">
        <v>388</v>
      </c>
      <c r="N90" s="46"/>
      <c r="O90" s="44"/>
      <c r="T90" s="47" t="s">
        <v>122</v>
      </c>
    </row>
    <row r="91" spans="1:23" s="39" customFormat="1" x14ac:dyDescent="0.25">
      <c r="A91" s="44" t="s">
        <v>209</v>
      </c>
      <c r="B91" s="43" t="s">
        <v>612</v>
      </c>
      <c r="C91" s="44"/>
      <c r="D91" s="44"/>
      <c r="E91" s="44"/>
      <c r="F91" s="44"/>
      <c r="G91" s="44"/>
      <c r="H91" s="45"/>
      <c r="I91" s="46"/>
      <c r="J91" s="46"/>
      <c r="K91" s="46"/>
      <c r="L91" s="44"/>
      <c r="M91" s="44"/>
      <c r="N91" s="46"/>
      <c r="O91" s="44"/>
      <c r="T91" s="47" t="s">
        <v>123</v>
      </c>
    </row>
    <row r="92" spans="1:23" s="34" customFormat="1" x14ac:dyDescent="0.25">
      <c r="A92" s="7"/>
      <c r="B92" s="29" t="s">
        <v>555</v>
      </c>
      <c r="C92" s="7" t="s">
        <v>488</v>
      </c>
      <c r="D92" s="7">
        <v>25</v>
      </c>
      <c r="E92" s="7">
        <v>25</v>
      </c>
      <c r="F92" s="7">
        <v>25</v>
      </c>
      <c r="G92" s="7">
        <v>25</v>
      </c>
      <c r="H92" s="8">
        <f>SUM(Tabla13[[#This Row],[PRIMER TRIMESTRE]:[CUARTO TRIMESTRE]])</f>
        <v>100</v>
      </c>
      <c r="I92" s="9">
        <v>85</v>
      </c>
      <c r="J92" s="9">
        <f>+Tabla13[[#This Row],[CANTIDAD TOTAL]]*Tabla13[[#This Row],[PRECIO UNITARIO ESTIMADO]]</f>
        <v>8500</v>
      </c>
      <c r="K92" s="9">
        <f>+SUM(J92:J112)</f>
        <v>962868.88</v>
      </c>
      <c r="L92" s="7" t="s">
        <v>18</v>
      </c>
      <c r="M92" s="7" t="s">
        <v>388</v>
      </c>
      <c r="N92" s="9"/>
      <c r="O92" s="7"/>
      <c r="T92" s="5" t="s">
        <v>47</v>
      </c>
      <c r="W92" s="13"/>
    </row>
    <row r="93" spans="1:23" s="34" customFormat="1" x14ac:dyDescent="0.25">
      <c r="A93" s="7"/>
      <c r="B93" s="29" t="s">
        <v>556</v>
      </c>
      <c r="C93" s="7" t="s">
        <v>488</v>
      </c>
      <c r="D93" s="7">
        <v>25</v>
      </c>
      <c r="E93" s="7">
        <v>25</v>
      </c>
      <c r="F93" s="7">
        <v>25</v>
      </c>
      <c r="G93" s="7">
        <v>25</v>
      </c>
      <c r="H93" s="8">
        <f>SUM(Tabla13[[#This Row],[PRIMER TRIMESTRE]:[CUARTO TRIMESTRE]])</f>
        <v>100</v>
      </c>
      <c r="I93" s="9">
        <v>195</v>
      </c>
      <c r="J93" s="9">
        <f>+Tabla13[[#This Row],[CANTIDAD TOTAL]]*Tabla13[[#This Row],[PRECIO UNITARIO ESTIMADO]]</f>
        <v>19500</v>
      </c>
      <c r="K93" s="9"/>
      <c r="L93" s="7"/>
      <c r="M93" s="7"/>
      <c r="N93" s="9"/>
      <c r="O93" s="7"/>
      <c r="T93" s="5" t="s">
        <v>48</v>
      </c>
      <c r="W93" s="13"/>
    </row>
    <row r="94" spans="1:23" s="34" customFormat="1" x14ac:dyDescent="0.25">
      <c r="A94" s="7"/>
      <c r="B94" s="29" t="s">
        <v>557</v>
      </c>
      <c r="C94" s="7" t="s">
        <v>483</v>
      </c>
      <c r="D94" s="7">
        <v>25</v>
      </c>
      <c r="E94" s="7">
        <v>25</v>
      </c>
      <c r="F94" s="7">
        <v>25</v>
      </c>
      <c r="G94" s="7">
        <v>25</v>
      </c>
      <c r="H94" s="8">
        <f>SUM(Tabla13[[#This Row],[PRIMER TRIMESTRE]:[CUARTO TRIMESTRE]])</f>
        <v>100</v>
      </c>
      <c r="I94" s="9">
        <v>300</v>
      </c>
      <c r="J94" s="9">
        <f>+Tabla13[[#This Row],[CANTIDAD TOTAL]]*Tabla13[[#This Row],[PRECIO UNITARIO ESTIMADO]]</f>
        <v>30000</v>
      </c>
      <c r="K94" s="9"/>
      <c r="L94" s="7"/>
      <c r="M94" s="7"/>
      <c r="N94" s="9"/>
      <c r="O94" s="7"/>
      <c r="T94" s="5" t="s">
        <v>49</v>
      </c>
      <c r="W94" s="13"/>
    </row>
    <row r="95" spans="1:23" s="34" customFormat="1" x14ac:dyDescent="0.25">
      <c r="A95" s="7"/>
      <c r="B95" s="29" t="s">
        <v>558</v>
      </c>
      <c r="C95" s="7" t="s">
        <v>488</v>
      </c>
      <c r="D95" s="7">
        <v>25</v>
      </c>
      <c r="E95" s="7">
        <v>25</v>
      </c>
      <c r="F95" s="7">
        <v>25</v>
      </c>
      <c r="G95" s="7">
        <v>25</v>
      </c>
      <c r="H95" s="8">
        <f>SUM(Tabla13[[#This Row],[PRIMER TRIMESTRE]:[CUARTO TRIMESTRE]])</f>
        <v>100</v>
      </c>
      <c r="I95" s="9">
        <v>400.71</v>
      </c>
      <c r="J95" s="9">
        <f>+Tabla13[[#This Row],[CANTIDAD TOTAL]]*Tabla13[[#This Row],[PRECIO UNITARIO ESTIMADO]]</f>
        <v>40071</v>
      </c>
      <c r="K95" s="9"/>
      <c r="L95" s="7"/>
      <c r="M95" s="7"/>
      <c r="N95" s="9"/>
      <c r="O95" s="7"/>
      <c r="T95" s="5" t="s">
        <v>50</v>
      </c>
      <c r="W95" s="13"/>
    </row>
    <row r="96" spans="1:23" s="34" customFormat="1" x14ac:dyDescent="0.25">
      <c r="A96" s="7"/>
      <c r="B96" s="29" t="s">
        <v>559</v>
      </c>
      <c r="C96" s="7" t="s">
        <v>488</v>
      </c>
      <c r="D96" s="7">
        <v>25</v>
      </c>
      <c r="E96" s="7">
        <v>25</v>
      </c>
      <c r="F96" s="7">
        <v>25</v>
      </c>
      <c r="G96" s="7">
        <v>25</v>
      </c>
      <c r="H96" s="8">
        <f>SUM(Tabla13[[#This Row],[PRIMER TRIMESTRE]:[CUARTO TRIMESTRE]])</f>
        <v>100</v>
      </c>
      <c r="I96" s="9">
        <v>170</v>
      </c>
      <c r="J96" s="9">
        <f>+Tabla13[[#This Row],[CANTIDAD TOTAL]]*Tabla13[[#This Row],[PRECIO UNITARIO ESTIMADO]]</f>
        <v>17000</v>
      </c>
      <c r="K96" s="9"/>
      <c r="L96" s="7"/>
      <c r="M96" s="7"/>
      <c r="N96" s="9"/>
      <c r="O96" s="7"/>
      <c r="T96" s="5" t="s">
        <v>51</v>
      </c>
      <c r="W96" s="13"/>
    </row>
    <row r="97" spans="1:23" s="34" customFormat="1" x14ac:dyDescent="0.25">
      <c r="A97" s="7"/>
      <c r="B97" s="29" t="s">
        <v>560</v>
      </c>
      <c r="C97" s="7" t="s">
        <v>488</v>
      </c>
      <c r="D97" s="7">
        <v>50</v>
      </c>
      <c r="E97" s="7">
        <v>50</v>
      </c>
      <c r="F97" s="7">
        <v>50</v>
      </c>
      <c r="G97" s="7">
        <v>50</v>
      </c>
      <c r="H97" s="8">
        <f>SUM(Tabla13[[#This Row],[PRIMER TRIMESTRE]:[CUARTO TRIMESTRE]])</f>
        <v>200</v>
      </c>
      <c r="I97" s="9">
        <v>560</v>
      </c>
      <c r="J97" s="9">
        <f>+Tabla13[[#This Row],[CANTIDAD TOTAL]]*Tabla13[[#This Row],[PRECIO UNITARIO ESTIMADO]]</f>
        <v>112000</v>
      </c>
      <c r="K97" s="9"/>
      <c r="L97" s="7"/>
      <c r="M97" s="7"/>
      <c r="N97" s="9"/>
      <c r="O97" s="7"/>
      <c r="T97" s="5" t="s">
        <v>52</v>
      </c>
      <c r="W97" s="13"/>
    </row>
    <row r="98" spans="1:23" s="34" customFormat="1" x14ac:dyDescent="0.25">
      <c r="A98" s="7"/>
      <c r="B98" s="7" t="s">
        <v>561</v>
      </c>
      <c r="C98" s="7" t="s">
        <v>575</v>
      </c>
      <c r="D98" s="7">
        <v>250</v>
      </c>
      <c r="E98" s="7">
        <v>250</v>
      </c>
      <c r="F98" s="7">
        <v>250</v>
      </c>
      <c r="G98" s="7">
        <v>250</v>
      </c>
      <c r="H98" s="8">
        <f>SUM(Tabla13[[#This Row],[PRIMER TRIMESTRE]:[CUARTO TRIMESTRE]])</f>
        <v>1000</v>
      </c>
      <c r="I98" s="9">
        <v>101</v>
      </c>
      <c r="J98" s="9">
        <f>+Tabla13[[#This Row],[CANTIDAD TOTAL]]*Tabla13[[#This Row],[PRECIO UNITARIO ESTIMADO]]</f>
        <v>101000</v>
      </c>
      <c r="K98" s="9"/>
      <c r="L98" s="7"/>
      <c r="M98" s="7"/>
      <c r="N98" s="9"/>
      <c r="O98" s="7"/>
      <c r="T98" s="5" t="s">
        <v>84</v>
      </c>
      <c r="W98" s="13"/>
    </row>
    <row r="99" spans="1:23" x14ac:dyDescent="0.25">
      <c r="A99" s="7"/>
      <c r="B99" s="7" t="s">
        <v>562</v>
      </c>
      <c r="C99" s="7" t="s">
        <v>575</v>
      </c>
      <c r="D99" s="7">
        <v>12.5</v>
      </c>
      <c r="E99" s="7">
        <v>12.5</v>
      </c>
      <c r="F99" s="7">
        <v>12.5</v>
      </c>
      <c r="G99" s="7">
        <v>12.5</v>
      </c>
      <c r="H99" s="8">
        <f>SUM(Tabla13[[#This Row],[PRIMER TRIMESTRE]:[CUARTO TRIMESTRE]])</f>
        <v>50</v>
      </c>
      <c r="I99" s="9">
        <v>126</v>
      </c>
      <c r="J99" s="9">
        <f>+Tabla13[[#This Row],[CANTIDAD TOTAL]]*Tabla13[[#This Row],[PRECIO UNITARIO ESTIMADO]]</f>
        <v>6300</v>
      </c>
      <c r="K99" s="9"/>
      <c r="L99" s="7"/>
      <c r="M99" s="7"/>
      <c r="N99" s="9"/>
      <c r="O99" s="7"/>
      <c r="T99" s="5" t="s">
        <v>114</v>
      </c>
      <c r="W99" s="13"/>
    </row>
    <row r="100" spans="1:23" x14ac:dyDescent="0.25">
      <c r="A100" s="7"/>
      <c r="B100" s="7" t="s">
        <v>563</v>
      </c>
      <c r="C100" s="7" t="s">
        <v>575</v>
      </c>
      <c r="D100" s="7">
        <v>150</v>
      </c>
      <c r="E100" s="7">
        <v>150</v>
      </c>
      <c r="F100" s="7">
        <v>150</v>
      </c>
      <c r="G100" s="7">
        <v>150</v>
      </c>
      <c r="H100" s="8">
        <f>SUM(Tabla13[[#This Row],[PRIMER TRIMESTRE]:[CUARTO TRIMESTRE]])</f>
        <v>600</v>
      </c>
      <c r="I100" s="9">
        <v>184.33</v>
      </c>
      <c r="J100" s="9">
        <f>+Tabla13[[#This Row],[CANTIDAD TOTAL]]*Tabla13[[#This Row],[PRECIO UNITARIO ESTIMADO]]</f>
        <v>110598.00000000001</v>
      </c>
      <c r="K100" s="9"/>
      <c r="L100" s="7"/>
      <c r="M100" s="7"/>
      <c r="N100" s="9"/>
      <c r="O100" s="7"/>
      <c r="T100" s="5" t="s">
        <v>115</v>
      </c>
      <c r="W100" s="13"/>
    </row>
    <row r="101" spans="1:23" x14ac:dyDescent="0.25">
      <c r="A101" s="7"/>
      <c r="B101" s="7" t="s">
        <v>564</v>
      </c>
      <c r="C101" s="7" t="s">
        <v>575</v>
      </c>
      <c r="D101" s="7">
        <v>25</v>
      </c>
      <c r="E101" s="7">
        <v>25</v>
      </c>
      <c r="F101" s="7">
        <v>25</v>
      </c>
      <c r="G101" s="7">
        <v>25</v>
      </c>
      <c r="H101" s="8">
        <f>SUM(Tabla13[[#This Row],[PRIMER TRIMESTRE]:[CUARTO TRIMESTRE]])</f>
        <v>100</v>
      </c>
      <c r="I101" s="9">
        <v>147</v>
      </c>
      <c r="J101" s="9">
        <f>+Tabla13[[#This Row],[CANTIDAD TOTAL]]*Tabla13[[#This Row],[PRECIO UNITARIO ESTIMADO]]</f>
        <v>14700</v>
      </c>
      <c r="K101" s="9"/>
      <c r="L101" s="7"/>
      <c r="M101" s="7"/>
      <c r="N101" s="9"/>
      <c r="O101" s="7"/>
      <c r="T101" s="5" t="s">
        <v>116</v>
      </c>
      <c r="W101" s="13"/>
    </row>
    <row r="102" spans="1:23" x14ac:dyDescent="0.25">
      <c r="A102" s="7"/>
      <c r="B102" s="7" t="s">
        <v>565</v>
      </c>
      <c r="C102" s="7" t="s">
        <v>483</v>
      </c>
      <c r="D102" s="7">
        <v>25</v>
      </c>
      <c r="E102" s="7">
        <v>25</v>
      </c>
      <c r="F102" s="7">
        <v>25</v>
      </c>
      <c r="G102" s="7">
        <v>25</v>
      </c>
      <c r="H102" s="8">
        <f>SUM(Tabla13[[#This Row],[PRIMER TRIMESTRE]:[CUARTO TRIMESTRE]])</f>
        <v>100</v>
      </c>
      <c r="I102" s="9">
        <v>795.9</v>
      </c>
      <c r="J102" s="9">
        <f>+Tabla13[[#This Row],[CANTIDAD TOTAL]]*Tabla13[[#This Row],[PRECIO UNITARIO ESTIMADO]]</f>
        <v>79590</v>
      </c>
      <c r="K102" s="9"/>
      <c r="L102" s="7"/>
      <c r="M102" s="7"/>
      <c r="N102" s="9"/>
      <c r="O102" s="7"/>
      <c r="T102" s="5" t="s">
        <v>117</v>
      </c>
      <c r="W102" s="13"/>
    </row>
    <row r="103" spans="1:23" x14ac:dyDescent="0.25">
      <c r="A103" s="7"/>
      <c r="B103" s="7" t="s">
        <v>566</v>
      </c>
      <c r="C103" s="7" t="s">
        <v>483</v>
      </c>
      <c r="D103" s="7">
        <v>500</v>
      </c>
      <c r="E103" s="7">
        <v>500</v>
      </c>
      <c r="F103" s="7">
        <v>500</v>
      </c>
      <c r="G103" s="7">
        <v>500</v>
      </c>
      <c r="H103" s="8">
        <f>SUM(Tabla13[[#This Row],[PRIMER TRIMESTRE]:[CUARTO TRIMESTRE]])</f>
        <v>2000</v>
      </c>
      <c r="I103" s="9">
        <v>96</v>
      </c>
      <c r="J103" s="9">
        <f>+Tabla13[[#This Row],[CANTIDAD TOTAL]]*Tabla13[[#This Row],[PRECIO UNITARIO ESTIMADO]]</f>
        <v>192000</v>
      </c>
      <c r="K103" s="9"/>
      <c r="L103" s="7"/>
      <c r="M103" s="7"/>
      <c r="N103" s="9"/>
      <c r="O103" s="7"/>
      <c r="T103" s="5" t="s">
        <v>118</v>
      </c>
      <c r="W103" s="13"/>
    </row>
    <row r="104" spans="1:23" x14ac:dyDescent="0.25">
      <c r="A104" s="7"/>
      <c r="B104" s="7" t="s">
        <v>567</v>
      </c>
      <c r="C104" s="7" t="s">
        <v>576</v>
      </c>
      <c r="D104" s="7">
        <v>50</v>
      </c>
      <c r="E104" s="7">
        <v>50</v>
      </c>
      <c r="F104" s="7">
        <v>50</v>
      </c>
      <c r="G104" s="7">
        <v>50</v>
      </c>
      <c r="H104" s="8">
        <f>SUM(Tabla13[[#This Row],[PRIMER TRIMESTRE]:[CUARTO TRIMESTRE]])</f>
        <v>200</v>
      </c>
      <c r="I104" s="9">
        <v>47.96</v>
      </c>
      <c r="J104" s="9">
        <f>+Tabla13[[#This Row],[CANTIDAD TOTAL]]*Tabla13[[#This Row],[PRECIO UNITARIO ESTIMADO]]</f>
        <v>9592</v>
      </c>
      <c r="K104" s="9"/>
      <c r="L104" s="7"/>
      <c r="M104" s="7"/>
      <c r="N104" s="9"/>
      <c r="O104" s="7"/>
      <c r="T104" s="5" t="s">
        <v>119</v>
      </c>
      <c r="W104" s="13"/>
    </row>
    <row r="105" spans="1:23" x14ac:dyDescent="0.25">
      <c r="A105" s="7"/>
      <c r="B105" s="7" t="s">
        <v>568</v>
      </c>
      <c r="C105" s="7" t="s">
        <v>576</v>
      </c>
      <c r="D105" s="7">
        <v>50</v>
      </c>
      <c r="E105" s="7">
        <v>50</v>
      </c>
      <c r="F105" s="7">
        <v>50</v>
      </c>
      <c r="G105" s="7">
        <v>50</v>
      </c>
      <c r="H105" s="8">
        <f>SUM(Tabla13[[#This Row],[PRIMER TRIMESTRE]:[CUARTO TRIMESTRE]])</f>
        <v>200</v>
      </c>
      <c r="I105" s="9">
        <v>75</v>
      </c>
      <c r="J105" s="9">
        <f>+Tabla13[[#This Row],[CANTIDAD TOTAL]]*Tabla13[[#This Row],[PRECIO UNITARIO ESTIMADO]]</f>
        <v>15000</v>
      </c>
      <c r="K105" s="9"/>
      <c r="L105" s="7"/>
      <c r="M105" s="7"/>
      <c r="N105" s="9"/>
      <c r="O105" s="7"/>
      <c r="T105" s="5" t="s">
        <v>120</v>
      </c>
      <c r="W105" s="13"/>
    </row>
    <row r="106" spans="1:23" x14ac:dyDescent="0.25">
      <c r="A106" s="7"/>
      <c r="B106" s="7" t="s">
        <v>569</v>
      </c>
      <c r="C106" s="7" t="s">
        <v>576</v>
      </c>
      <c r="D106" s="7">
        <v>50</v>
      </c>
      <c r="E106" s="7">
        <v>50</v>
      </c>
      <c r="F106" s="7">
        <v>50</v>
      </c>
      <c r="G106" s="7">
        <v>50</v>
      </c>
      <c r="H106" s="8">
        <f>SUM(Tabla13[[#This Row],[PRIMER TRIMESTRE]:[CUARTO TRIMESTRE]])</f>
        <v>200</v>
      </c>
      <c r="I106" s="9">
        <v>50</v>
      </c>
      <c r="J106" s="9">
        <f>+Tabla13[[#This Row],[CANTIDAD TOTAL]]*Tabla13[[#This Row],[PRECIO UNITARIO ESTIMADO]]</f>
        <v>10000</v>
      </c>
      <c r="K106" s="9"/>
      <c r="L106" s="7"/>
      <c r="M106" s="7"/>
      <c r="N106" s="9"/>
      <c r="O106" s="7"/>
      <c r="T106" s="5" t="s">
        <v>121</v>
      </c>
      <c r="W106" s="13"/>
    </row>
    <row r="107" spans="1:23" x14ac:dyDescent="0.25">
      <c r="A107" s="7"/>
      <c r="B107" s="29" t="s">
        <v>570</v>
      </c>
      <c r="C107" s="7" t="s">
        <v>488</v>
      </c>
      <c r="D107" s="7">
        <v>25</v>
      </c>
      <c r="E107" s="7">
        <v>25</v>
      </c>
      <c r="F107" s="7">
        <v>25</v>
      </c>
      <c r="G107" s="7">
        <v>25</v>
      </c>
      <c r="H107" s="8">
        <f>SUM(Tabla13[[#This Row],[PRIMER TRIMESTRE]:[CUARTO TRIMESTRE]])</f>
        <v>100</v>
      </c>
      <c r="I107" s="9">
        <v>40</v>
      </c>
      <c r="J107" s="9">
        <f>+Tabla13[[#This Row],[CANTIDAD TOTAL]]*Tabla13[[#This Row],[PRECIO UNITARIO ESTIMADO]]</f>
        <v>4000</v>
      </c>
      <c r="K107" s="9"/>
      <c r="L107" s="7"/>
      <c r="M107" s="7"/>
      <c r="N107" s="9"/>
      <c r="O107" s="7"/>
      <c r="T107" s="5"/>
    </row>
    <row r="108" spans="1:23" ht="20.25" customHeight="1" x14ac:dyDescent="0.25">
      <c r="A108" s="7"/>
      <c r="B108" s="29" t="s">
        <v>571</v>
      </c>
      <c r="C108" s="7" t="s">
        <v>483</v>
      </c>
      <c r="D108" s="7">
        <v>12.5</v>
      </c>
      <c r="E108" s="7">
        <v>12.5</v>
      </c>
      <c r="F108" s="7">
        <v>12.5</v>
      </c>
      <c r="G108" s="7">
        <v>12.5</v>
      </c>
      <c r="H108" s="8">
        <f>SUM(Tabla13[[#This Row],[PRIMER TRIMESTRE]:[CUARTO TRIMESTRE]])</f>
        <v>50</v>
      </c>
      <c r="I108" s="9">
        <v>200</v>
      </c>
      <c r="J108" s="9">
        <f>+Tabla13[[#This Row],[CANTIDAD TOTAL]]*Tabla13[[#This Row],[PRECIO UNITARIO ESTIMADO]]</f>
        <v>10000</v>
      </c>
      <c r="K108" s="9"/>
      <c r="L108" s="7"/>
      <c r="M108" s="7"/>
      <c r="N108" s="9"/>
      <c r="O108" s="7"/>
      <c r="T108" s="5"/>
    </row>
    <row r="109" spans="1:23" x14ac:dyDescent="0.25">
      <c r="A109" s="7"/>
      <c r="B109" s="29" t="s">
        <v>572</v>
      </c>
      <c r="C109" s="7" t="s">
        <v>483</v>
      </c>
      <c r="D109" s="7">
        <v>12.5</v>
      </c>
      <c r="E109" s="7">
        <v>12.5</v>
      </c>
      <c r="F109" s="7">
        <v>12.5</v>
      </c>
      <c r="G109" s="7">
        <v>12.5</v>
      </c>
      <c r="H109" s="8">
        <f>SUM(Tabla13[[#This Row],[PRIMER TRIMESTRE]:[CUARTO TRIMESTRE]])</f>
        <v>50</v>
      </c>
      <c r="I109" s="9">
        <v>12.2</v>
      </c>
      <c r="J109" s="9">
        <f>+Tabla13[[#This Row],[CANTIDAD TOTAL]]*Tabla13[[#This Row],[PRECIO UNITARIO ESTIMADO]]</f>
        <v>610</v>
      </c>
      <c r="K109" s="9"/>
      <c r="L109" s="7"/>
      <c r="M109" s="7"/>
      <c r="N109" s="9"/>
      <c r="O109" s="7"/>
      <c r="T109" s="5"/>
    </row>
    <row r="110" spans="1:23" x14ac:dyDescent="0.25">
      <c r="A110" s="7"/>
      <c r="B110" s="29" t="s">
        <v>573</v>
      </c>
      <c r="C110" s="7" t="s">
        <v>483</v>
      </c>
      <c r="D110" s="7">
        <v>25</v>
      </c>
      <c r="E110" s="7">
        <v>25</v>
      </c>
      <c r="F110" s="7">
        <v>25</v>
      </c>
      <c r="G110" s="7">
        <v>25</v>
      </c>
      <c r="H110" s="8">
        <f>SUM(Tabla13[[#This Row],[PRIMER TRIMESTRE]:[CUARTO TRIMESTRE]])</f>
        <v>100</v>
      </c>
      <c r="I110" s="9">
        <v>50</v>
      </c>
      <c r="J110" s="9">
        <f>+Tabla13[[#This Row],[CANTIDAD TOTAL]]*Tabla13[[#This Row],[PRECIO UNITARIO ESTIMADO]]</f>
        <v>5000</v>
      </c>
      <c r="K110" s="9"/>
      <c r="L110" s="7"/>
      <c r="M110" s="7"/>
      <c r="N110" s="9"/>
      <c r="O110" s="7"/>
      <c r="T110" s="5"/>
    </row>
    <row r="111" spans="1:23" x14ac:dyDescent="0.25">
      <c r="A111" s="7"/>
      <c r="B111" s="29" t="s">
        <v>574</v>
      </c>
      <c r="C111" s="7" t="s">
        <v>483</v>
      </c>
      <c r="D111" s="7">
        <v>25</v>
      </c>
      <c r="E111" s="7">
        <v>25</v>
      </c>
      <c r="F111" s="7">
        <v>25</v>
      </c>
      <c r="G111" s="7">
        <v>25</v>
      </c>
      <c r="H111" s="8">
        <f>SUM(Tabla13[[#This Row],[PRIMER TRIMESTRE]:[CUARTO TRIMESTRE]])</f>
        <v>100</v>
      </c>
      <c r="I111" s="9">
        <v>300</v>
      </c>
      <c r="J111" s="9">
        <f>+Tabla13[[#This Row],[CANTIDAD TOTAL]]*Tabla13[[#This Row],[PRECIO UNITARIO ESTIMADO]]</f>
        <v>30000</v>
      </c>
      <c r="K111" s="9"/>
      <c r="L111" s="7"/>
      <c r="M111" s="7"/>
      <c r="N111" s="9"/>
      <c r="O111" s="7"/>
      <c r="T111" s="5"/>
    </row>
    <row r="112" spans="1:23" x14ac:dyDescent="0.25">
      <c r="A112" s="7"/>
      <c r="B112" s="29" t="s">
        <v>604</v>
      </c>
      <c r="C112" s="7" t="s">
        <v>483</v>
      </c>
      <c r="D112" s="7">
        <v>25</v>
      </c>
      <c r="E112" s="7">
        <v>25</v>
      </c>
      <c r="F112" s="7">
        <v>25</v>
      </c>
      <c r="G112" s="7">
        <v>25</v>
      </c>
      <c r="H112" s="8">
        <f>SUM(Tabla13[[#This Row],[PRIMER TRIMESTRE]:[CUARTO TRIMESTRE]])</f>
        <v>100</v>
      </c>
      <c r="I112" s="9">
        <v>1474.0788</v>
      </c>
      <c r="J112" s="9">
        <f>+Tabla13[[#This Row],[CANTIDAD TOTAL]]*Tabla13[[#This Row],[PRECIO UNITARIO ESTIMADO]]</f>
        <v>147407.88</v>
      </c>
      <c r="K112" s="9"/>
      <c r="L112" s="7"/>
      <c r="M112" s="7"/>
      <c r="N112" s="9"/>
      <c r="O112" s="7"/>
      <c r="T112" s="5"/>
    </row>
    <row r="113" spans="1:20" x14ac:dyDescent="0.25">
      <c r="A113" s="7"/>
      <c r="B113" s="43"/>
      <c r="C113" s="7"/>
      <c r="D113" s="7"/>
      <c r="E113" s="7"/>
      <c r="F113" s="7"/>
      <c r="G113" s="7"/>
      <c r="H113" s="8"/>
      <c r="I113" s="9"/>
      <c r="J113" s="9"/>
      <c r="K113" s="9"/>
      <c r="L113" s="7"/>
      <c r="M113" s="7"/>
      <c r="N113" s="9"/>
      <c r="O113" s="7"/>
      <c r="T113" s="5"/>
    </row>
    <row r="114" spans="1:20" s="39" customFormat="1" x14ac:dyDescent="0.25">
      <c r="A114" s="44" t="s">
        <v>233</v>
      </c>
      <c r="B114" s="30" t="s">
        <v>613</v>
      </c>
      <c r="C114" s="44" t="s">
        <v>483</v>
      </c>
      <c r="D114" s="44">
        <v>20</v>
      </c>
      <c r="E114" s="44">
        <v>21</v>
      </c>
      <c r="F114" s="44">
        <v>15</v>
      </c>
      <c r="G114" s="44">
        <v>20</v>
      </c>
      <c r="H114" s="45">
        <f>SUM(Tabla13[[#This Row],[PRIMER TRIMESTRE]:[CUARTO TRIMESTRE]])</f>
        <v>76</v>
      </c>
      <c r="I114" s="46">
        <v>13910.630151315789</v>
      </c>
      <c r="J114" s="46">
        <f>+Tabla13[[#This Row],[CANTIDAD TOTAL]]*Tabla13[[#This Row],[PRECIO UNITARIO ESTIMADO]]</f>
        <v>1057207.8914999999</v>
      </c>
      <c r="K114" s="46">
        <f>+SUM(Tabla13[[#This Row],[COSTO TOTAL UNITARIO ESTIMADO]])</f>
        <v>1057207.8914999999</v>
      </c>
      <c r="L114" s="44" t="s">
        <v>18</v>
      </c>
      <c r="M114" s="44" t="s">
        <v>388</v>
      </c>
      <c r="N114" s="46"/>
      <c r="O114" s="44"/>
      <c r="T114" s="47" t="s">
        <v>124</v>
      </c>
    </row>
    <row r="115" spans="1:20" s="39" customFormat="1" x14ac:dyDescent="0.25">
      <c r="A115" s="44" t="s">
        <v>258</v>
      </c>
      <c r="B115" s="30" t="s">
        <v>605</v>
      </c>
      <c r="C115" s="44" t="s">
        <v>483</v>
      </c>
      <c r="D115" s="44">
        <v>2</v>
      </c>
      <c r="E115" s="44">
        <v>0</v>
      </c>
      <c r="F115" s="44">
        <v>2</v>
      </c>
      <c r="G115" s="44">
        <v>1</v>
      </c>
      <c r="H115" s="45">
        <f>SUM(Tabla13[[#This Row],[PRIMER TRIMESTRE]:[CUARTO TRIMESTRE]])</f>
        <v>5</v>
      </c>
      <c r="I115" s="46">
        <v>15647.981</v>
      </c>
      <c r="J115" s="46">
        <f>+Tabla13[[#This Row],[CANTIDAD TOTAL]]*Tabla13[[#This Row],[PRECIO UNITARIO ESTIMADO]]</f>
        <v>78239.904999999999</v>
      </c>
      <c r="K115" s="46">
        <f>+SUM(Tabla13[[#This Row],[COSTO TOTAL UNITARIO ESTIMADO]])</f>
        <v>78239.904999999999</v>
      </c>
      <c r="L115" s="44" t="s">
        <v>18</v>
      </c>
      <c r="M115" s="44" t="s">
        <v>388</v>
      </c>
      <c r="N115" s="46"/>
      <c r="O115" s="44"/>
      <c r="T115" s="47" t="s">
        <v>125</v>
      </c>
    </row>
    <row r="116" spans="1:20" s="39" customFormat="1" x14ac:dyDescent="0.25">
      <c r="A116" s="44" t="s">
        <v>266</v>
      </c>
      <c r="B116" s="43" t="s">
        <v>612</v>
      </c>
      <c r="C116" s="44"/>
      <c r="D116" s="44"/>
      <c r="E116" s="44"/>
      <c r="F116" s="44"/>
      <c r="G116" s="44"/>
      <c r="H116" s="45"/>
      <c r="I116" s="46"/>
      <c r="J116" s="46"/>
      <c r="K116" s="46">
        <f>+SUM(J117:J145)</f>
        <v>1627068.4000000001</v>
      </c>
      <c r="L116" s="44" t="s">
        <v>18</v>
      </c>
      <c r="M116" s="44" t="s">
        <v>388</v>
      </c>
      <c r="N116" s="46"/>
      <c r="O116" s="44"/>
      <c r="T116" s="47" t="s">
        <v>126</v>
      </c>
    </row>
    <row r="117" spans="1:20" x14ac:dyDescent="0.25">
      <c r="A117" s="7"/>
      <c r="B117" s="29" t="s">
        <v>577</v>
      </c>
      <c r="C117" t="s">
        <v>483</v>
      </c>
      <c r="D117" s="7"/>
      <c r="E117" s="7">
        <v>1</v>
      </c>
      <c r="F117" s="7"/>
      <c r="G117" s="7"/>
      <c r="H117" s="8">
        <f>SUM(Tabla13[[#This Row],[PRIMER TRIMESTRE]:[CUARTO TRIMESTRE]])</f>
        <v>1</v>
      </c>
      <c r="I117" s="9">
        <v>23500</v>
      </c>
      <c r="J117" s="9">
        <f>+Tabla13[[#This Row],[CANTIDAD TOTAL]]*Tabla13[[#This Row],[PRECIO UNITARIO ESTIMADO]]</f>
        <v>23500</v>
      </c>
      <c r="K117" s="9"/>
      <c r="L117" s="7"/>
      <c r="M117" s="7"/>
      <c r="N117" s="9"/>
      <c r="O117" s="7"/>
      <c r="T117" s="5"/>
    </row>
    <row r="118" spans="1:20" x14ac:dyDescent="0.25">
      <c r="A118" s="7"/>
      <c r="B118" s="29" t="s">
        <v>516</v>
      </c>
      <c r="C118" t="s">
        <v>483</v>
      </c>
      <c r="D118" s="7"/>
      <c r="E118" s="7">
        <v>5</v>
      </c>
      <c r="F118" s="7"/>
      <c r="G118" s="7">
        <v>5</v>
      </c>
      <c r="H118" s="8">
        <f>SUM(Tabla13[[#This Row],[PRIMER TRIMESTRE]:[CUARTO TRIMESTRE]])</f>
        <v>10</v>
      </c>
      <c r="I118" s="9">
        <v>42</v>
      </c>
      <c r="J118" s="9">
        <f>+Tabla13[[#This Row],[CANTIDAD TOTAL]]*Tabla13[[#This Row],[PRECIO UNITARIO ESTIMADO]]</f>
        <v>420</v>
      </c>
      <c r="K118" s="9"/>
      <c r="L118" s="7"/>
      <c r="M118" s="7"/>
      <c r="N118" s="9"/>
      <c r="O118" s="7"/>
      <c r="T118" s="5"/>
    </row>
    <row r="119" spans="1:20" x14ac:dyDescent="0.25">
      <c r="A119" s="7"/>
      <c r="B119" s="29" t="s">
        <v>578</v>
      </c>
      <c r="C119" t="s">
        <v>483</v>
      </c>
      <c r="D119" s="7"/>
      <c r="E119" s="7">
        <v>13</v>
      </c>
      <c r="F119" s="7"/>
      <c r="G119" s="7">
        <v>15</v>
      </c>
      <c r="H119" s="8">
        <f>SUM(Tabla13[[#This Row],[PRIMER TRIMESTRE]:[CUARTO TRIMESTRE]])</f>
        <v>28</v>
      </c>
      <c r="I119" s="9">
        <v>76.5</v>
      </c>
      <c r="J119" s="9">
        <f>+Tabla13[[#This Row],[CANTIDAD TOTAL]]*Tabla13[[#This Row],[PRECIO UNITARIO ESTIMADO]]</f>
        <v>2142</v>
      </c>
      <c r="K119" s="9"/>
      <c r="L119" s="7"/>
      <c r="M119" s="7"/>
      <c r="N119" s="9"/>
      <c r="O119" s="7"/>
      <c r="T119" s="5"/>
    </row>
    <row r="120" spans="1:20" x14ac:dyDescent="0.25">
      <c r="A120" s="7"/>
      <c r="B120" s="29" t="s">
        <v>579</v>
      </c>
      <c r="C120" t="s">
        <v>483</v>
      </c>
      <c r="D120" s="7"/>
      <c r="E120" s="7">
        <v>1</v>
      </c>
      <c r="F120" s="7"/>
      <c r="G120" s="7">
        <v>1</v>
      </c>
      <c r="H120" s="8">
        <f>SUM(Tabla13[[#This Row],[PRIMER TRIMESTRE]:[CUARTO TRIMESTRE]])</f>
        <v>2</v>
      </c>
      <c r="I120" s="9">
        <v>50000</v>
      </c>
      <c r="J120" s="9">
        <f>+Tabla13[[#This Row],[CANTIDAD TOTAL]]*Tabla13[[#This Row],[PRECIO UNITARIO ESTIMADO]]</f>
        <v>100000</v>
      </c>
      <c r="K120" s="9"/>
      <c r="L120" s="7"/>
      <c r="M120" s="7"/>
      <c r="N120" s="9"/>
      <c r="O120" s="7"/>
      <c r="T120" s="5"/>
    </row>
    <row r="121" spans="1:20" x14ac:dyDescent="0.25">
      <c r="A121" s="7"/>
      <c r="B121" s="29" t="s">
        <v>580</v>
      </c>
      <c r="C121" t="s">
        <v>483</v>
      </c>
      <c r="D121" s="7">
        <v>1</v>
      </c>
      <c r="E121" s="7"/>
      <c r="F121" s="7"/>
      <c r="G121" s="7"/>
      <c r="H121" s="8">
        <f>SUM(Tabla13[[#This Row],[PRIMER TRIMESTRE]:[CUARTO TRIMESTRE]])</f>
        <v>1</v>
      </c>
      <c r="I121" s="9">
        <v>75000</v>
      </c>
      <c r="J121" s="9">
        <f>+Tabla13[[#This Row],[CANTIDAD TOTAL]]*Tabla13[[#This Row],[PRECIO UNITARIO ESTIMADO]]</f>
        <v>75000</v>
      </c>
      <c r="K121" s="9"/>
      <c r="L121" s="7"/>
      <c r="M121" s="7"/>
      <c r="N121" s="9"/>
      <c r="O121" s="7"/>
      <c r="T121" s="5"/>
    </row>
    <row r="122" spans="1:20" x14ac:dyDescent="0.25">
      <c r="A122" s="7"/>
      <c r="B122" s="29" t="s">
        <v>581</v>
      </c>
      <c r="C122" t="s">
        <v>483</v>
      </c>
      <c r="D122" s="7"/>
      <c r="E122" s="7">
        <v>1</v>
      </c>
      <c r="F122" s="7"/>
      <c r="G122" s="7">
        <v>1</v>
      </c>
      <c r="H122" s="8">
        <f>SUM(Tabla13[[#This Row],[PRIMER TRIMESTRE]:[CUARTO TRIMESTRE]])</f>
        <v>2</v>
      </c>
      <c r="I122" s="9">
        <v>30000</v>
      </c>
      <c r="J122" s="9">
        <f>+Tabla13[[#This Row],[CANTIDAD TOTAL]]*Tabla13[[#This Row],[PRECIO UNITARIO ESTIMADO]]</f>
        <v>60000</v>
      </c>
      <c r="K122" s="9"/>
      <c r="L122" s="7"/>
      <c r="M122" s="7"/>
      <c r="N122" s="9"/>
      <c r="O122" s="7"/>
      <c r="T122" s="5"/>
    </row>
    <row r="123" spans="1:20" x14ac:dyDescent="0.25">
      <c r="A123" s="7"/>
      <c r="B123" s="29" t="s">
        <v>582</v>
      </c>
      <c r="C123" t="s">
        <v>483</v>
      </c>
      <c r="D123" s="7">
        <v>1</v>
      </c>
      <c r="E123" s="7"/>
      <c r="F123" s="7"/>
      <c r="G123" s="7"/>
      <c r="H123" s="8">
        <f>SUM(Tabla13[[#This Row],[PRIMER TRIMESTRE]:[CUARTO TRIMESTRE]])</f>
        <v>1</v>
      </c>
      <c r="I123" s="9">
        <v>3978.85</v>
      </c>
      <c r="J123" s="9">
        <f>+Tabla13[[#This Row],[CANTIDAD TOTAL]]*Tabla13[[#This Row],[PRECIO UNITARIO ESTIMADO]]</f>
        <v>3978.85</v>
      </c>
      <c r="K123" s="9"/>
      <c r="L123" s="7"/>
      <c r="M123" s="7"/>
      <c r="N123" s="9"/>
      <c r="O123" s="7"/>
      <c r="T123" s="5"/>
    </row>
    <row r="124" spans="1:20" x14ac:dyDescent="0.25">
      <c r="A124" s="7"/>
      <c r="B124" s="29" t="s">
        <v>583</v>
      </c>
      <c r="C124" t="s">
        <v>483</v>
      </c>
      <c r="D124" s="7"/>
      <c r="E124" s="7">
        <v>1000</v>
      </c>
      <c r="F124" s="7"/>
      <c r="G124" s="7">
        <v>1000</v>
      </c>
      <c r="H124" s="8">
        <f>SUM(Tabla13[[#This Row],[PRIMER TRIMESTRE]:[CUARTO TRIMESTRE]])</f>
        <v>2000</v>
      </c>
      <c r="I124" s="9">
        <v>100</v>
      </c>
      <c r="J124" s="9">
        <f>+Tabla13[[#This Row],[CANTIDAD TOTAL]]*Tabla13[[#This Row],[PRECIO UNITARIO ESTIMADO]]</f>
        <v>200000</v>
      </c>
      <c r="K124" s="9"/>
      <c r="L124" s="7"/>
      <c r="M124" s="7"/>
      <c r="N124" s="9"/>
      <c r="O124" s="7"/>
      <c r="T124" s="5"/>
    </row>
    <row r="125" spans="1:20" x14ac:dyDescent="0.25">
      <c r="A125" s="7"/>
      <c r="B125" s="7" t="s">
        <v>584</v>
      </c>
      <c r="C125" t="s">
        <v>483</v>
      </c>
      <c r="D125" s="7"/>
      <c r="E125" s="7">
        <v>2</v>
      </c>
      <c r="F125" s="7"/>
      <c r="G125" s="7">
        <v>4</v>
      </c>
      <c r="H125" s="8">
        <f>SUM(Tabla13[[#This Row],[PRIMER TRIMESTRE]:[CUARTO TRIMESTRE]])</f>
        <v>6</v>
      </c>
      <c r="I125" s="9">
        <v>1850</v>
      </c>
      <c r="J125" s="9">
        <f>+Tabla13[[#This Row],[CANTIDAD TOTAL]]*Tabla13[[#This Row],[PRECIO UNITARIO ESTIMADO]]</f>
        <v>11100</v>
      </c>
      <c r="K125" s="9"/>
      <c r="L125" s="7"/>
      <c r="M125" s="7"/>
      <c r="N125" s="9"/>
      <c r="O125" s="7"/>
      <c r="T125" s="5"/>
    </row>
    <row r="126" spans="1:20" x14ac:dyDescent="0.25">
      <c r="A126" s="7"/>
      <c r="B126" s="7" t="s">
        <v>585</v>
      </c>
      <c r="C126" t="s">
        <v>483</v>
      </c>
      <c r="D126" s="7">
        <v>1000</v>
      </c>
      <c r="E126" s="7"/>
      <c r="F126" s="7"/>
      <c r="G126" s="7"/>
      <c r="H126" s="8">
        <f>SUM(Tabla13[[#This Row],[PRIMER TRIMESTRE]:[CUARTO TRIMESTRE]])</f>
        <v>1000</v>
      </c>
      <c r="I126" s="9">
        <v>500</v>
      </c>
      <c r="J126" s="9">
        <f>+Tabla13[[#This Row],[CANTIDAD TOTAL]]*Tabla13[[#This Row],[PRECIO UNITARIO ESTIMADO]]</f>
        <v>500000</v>
      </c>
      <c r="K126" s="9"/>
      <c r="L126" s="7"/>
      <c r="M126" s="7"/>
      <c r="N126" s="9"/>
      <c r="O126" s="7"/>
      <c r="T126" s="5" t="s">
        <v>141</v>
      </c>
    </row>
    <row r="127" spans="1:20" x14ac:dyDescent="0.25">
      <c r="A127" s="7"/>
      <c r="B127" s="7" t="s">
        <v>586</v>
      </c>
      <c r="C127" t="s">
        <v>483</v>
      </c>
      <c r="D127" s="7"/>
      <c r="E127" s="7">
        <v>1</v>
      </c>
      <c r="F127" s="7"/>
      <c r="G127" s="7"/>
      <c r="H127" s="8">
        <f>SUM(Tabla13[[#This Row],[PRIMER TRIMESTRE]:[CUARTO TRIMESTRE]])</f>
        <v>1</v>
      </c>
      <c r="I127" s="9">
        <v>6800</v>
      </c>
      <c r="J127" s="9">
        <f>+Tabla13[[#This Row],[CANTIDAD TOTAL]]*Tabla13[[#This Row],[PRECIO UNITARIO ESTIMADO]]</f>
        <v>6800</v>
      </c>
      <c r="K127" s="9"/>
      <c r="L127" s="7"/>
      <c r="M127" s="7"/>
      <c r="N127" s="9"/>
      <c r="O127" s="7"/>
      <c r="T127" s="5" t="s">
        <v>142</v>
      </c>
    </row>
    <row r="128" spans="1:20" x14ac:dyDescent="0.25">
      <c r="A128" s="7"/>
      <c r="B128" s="7" t="s">
        <v>587</v>
      </c>
      <c r="C128" t="s">
        <v>483</v>
      </c>
      <c r="D128" s="7">
        <v>1</v>
      </c>
      <c r="E128" s="7">
        <v>1</v>
      </c>
      <c r="F128" s="7">
        <v>1</v>
      </c>
      <c r="G128" s="7">
        <v>1</v>
      </c>
      <c r="H128" s="8">
        <f>SUM(Tabla13[[#This Row],[PRIMER TRIMESTRE]:[CUARTO TRIMESTRE]])</f>
        <v>4</v>
      </c>
      <c r="I128" s="9">
        <v>1400</v>
      </c>
      <c r="J128" s="9">
        <f>+Tabla13[[#This Row],[CANTIDAD TOTAL]]*Tabla13[[#This Row],[PRECIO UNITARIO ESTIMADO]]</f>
        <v>5600</v>
      </c>
      <c r="K128" s="9"/>
      <c r="L128" s="7"/>
      <c r="M128" s="7"/>
      <c r="N128" s="9"/>
      <c r="O128" s="7"/>
      <c r="T128" s="5" t="s">
        <v>143</v>
      </c>
    </row>
    <row r="129" spans="1:20" x14ac:dyDescent="0.25">
      <c r="A129" s="7"/>
      <c r="B129" s="7" t="s">
        <v>588</v>
      </c>
      <c r="C129" t="s">
        <v>483</v>
      </c>
      <c r="D129" s="7">
        <v>1</v>
      </c>
      <c r="E129" s="7">
        <v>2</v>
      </c>
      <c r="F129" s="7">
        <v>1</v>
      </c>
      <c r="G129" s="7">
        <v>1</v>
      </c>
      <c r="H129" s="8">
        <f>SUM(Tabla13[[#This Row],[PRIMER TRIMESTRE]:[CUARTO TRIMESTRE]])</f>
        <v>5</v>
      </c>
      <c r="I129" s="9">
        <v>1500</v>
      </c>
      <c r="J129" s="9">
        <f>+Tabla13[[#This Row],[CANTIDAD TOTAL]]*Tabla13[[#This Row],[PRECIO UNITARIO ESTIMADO]]</f>
        <v>7500</v>
      </c>
      <c r="K129" s="9"/>
      <c r="L129" s="7"/>
      <c r="M129" s="7"/>
      <c r="N129" s="9"/>
      <c r="O129" s="7"/>
      <c r="T129" s="5" t="s">
        <v>144</v>
      </c>
    </row>
    <row r="130" spans="1:20" x14ac:dyDescent="0.25">
      <c r="A130" s="7"/>
      <c r="B130" s="7" t="s">
        <v>589</v>
      </c>
      <c r="C130" t="s">
        <v>483</v>
      </c>
      <c r="D130" s="7" t="s">
        <v>513</v>
      </c>
      <c r="E130" s="7">
        <v>1</v>
      </c>
      <c r="F130" s="7"/>
      <c r="G130" s="7"/>
      <c r="H130" s="8">
        <f>SUM(Tabla13[[#This Row],[PRIMER TRIMESTRE]:[CUARTO TRIMESTRE]])</f>
        <v>1</v>
      </c>
      <c r="I130" s="9">
        <v>775</v>
      </c>
      <c r="J130" s="9">
        <f>+Tabla13[[#This Row],[CANTIDAD TOTAL]]*Tabla13[[#This Row],[PRECIO UNITARIO ESTIMADO]]</f>
        <v>775</v>
      </c>
      <c r="K130" s="9"/>
      <c r="L130" s="7"/>
      <c r="M130" s="7"/>
      <c r="N130" s="9"/>
      <c r="O130" s="7"/>
      <c r="T130" s="5" t="s">
        <v>145</v>
      </c>
    </row>
    <row r="131" spans="1:20" x14ac:dyDescent="0.25">
      <c r="A131" s="7"/>
      <c r="B131" s="7" t="s">
        <v>590</v>
      </c>
      <c r="C131" t="s">
        <v>483</v>
      </c>
      <c r="D131" s="7">
        <v>1</v>
      </c>
      <c r="E131" s="7">
        <v>1</v>
      </c>
      <c r="F131" s="7">
        <v>1</v>
      </c>
      <c r="G131" s="7">
        <v>1</v>
      </c>
      <c r="H131" s="8">
        <f>SUM(Tabla13[[#This Row],[PRIMER TRIMESTRE]:[CUARTO TRIMESTRE]])</f>
        <v>4</v>
      </c>
      <c r="I131" s="9">
        <v>2900</v>
      </c>
      <c r="J131" s="9">
        <f>+Tabla13[[#This Row],[CANTIDAD TOTAL]]*Tabla13[[#This Row],[PRECIO UNITARIO ESTIMADO]]</f>
        <v>11600</v>
      </c>
      <c r="K131" s="9"/>
      <c r="L131" s="7"/>
      <c r="M131" s="7"/>
      <c r="N131" s="9"/>
      <c r="O131" s="7"/>
      <c r="T131" s="5" t="s">
        <v>146</v>
      </c>
    </row>
    <row r="132" spans="1:20" x14ac:dyDescent="0.25">
      <c r="A132" s="7"/>
      <c r="B132" s="7" t="s">
        <v>591</v>
      </c>
      <c r="C132" t="s">
        <v>483</v>
      </c>
      <c r="D132" s="7">
        <v>25</v>
      </c>
      <c r="E132" s="7"/>
      <c r="F132" s="7">
        <v>25</v>
      </c>
      <c r="G132" s="7"/>
      <c r="H132" s="8">
        <f>SUM(Tabla13[[#This Row],[PRIMER TRIMESTRE]:[CUARTO TRIMESTRE]])</f>
        <v>50</v>
      </c>
      <c r="I132" s="9">
        <v>1040</v>
      </c>
      <c r="J132" s="9">
        <f>+Tabla13[[#This Row],[CANTIDAD TOTAL]]*Tabla13[[#This Row],[PRECIO UNITARIO ESTIMADO]]</f>
        <v>52000</v>
      </c>
      <c r="K132" s="9"/>
      <c r="L132" s="7"/>
      <c r="M132" s="7"/>
      <c r="N132" s="9"/>
      <c r="O132" s="7"/>
      <c r="T132" s="5" t="s">
        <v>147</v>
      </c>
    </row>
    <row r="133" spans="1:20" x14ac:dyDescent="0.25">
      <c r="A133" s="7"/>
      <c r="B133" s="7" t="s">
        <v>592</v>
      </c>
      <c r="C133" t="s">
        <v>483</v>
      </c>
      <c r="D133" s="7">
        <v>25</v>
      </c>
      <c r="E133" s="7"/>
      <c r="F133" s="7">
        <v>25</v>
      </c>
      <c r="G133" s="7"/>
      <c r="H133" s="8">
        <f>SUM(Tabla13[[#This Row],[PRIMER TRIMESTRE]:[CUARTO TRIMESTRE]])</f>
        <v>50</v>
      </c>
      <c r="I133" s="9">
        <v>950</v>
      </c>
      <c r="J133" s="9">
        <f>+Tabla13[[#This Row],[CANTIDAD TOTAL]]*Tabla13[[#This Row],[PRECIO UNITARIO ESTIMADO]]</f>
        <v>47500</v>
      </c>
      <c r="K133" s="9"/>
      <c r="L133" s="7"/>
      <c r="M133" s="7"/>
      <c r="N133" s="9"/>
      <c r="O133" s="7"/>
      <c r="T133" s="5" t="s">
        <v>148</v>
      </c>
    </row>
    <row r="134" spans="1:20" x14ac:dyDescent="0.25">
      <c r="A134" s="7"/>
      <c r="B134" s="7" t="s">
        <v>593</v>
      </c>
      <c r="C134" t="s">
        <v>483</v>
      </c>
      <c r="D134" s="7"/>
      <c r="E134" s="7">
        <v>50</v>
      </c>
      <c r="F134" s="7"/>
      <c r="G134" s="7">
        <v>50</v>
      </c>
      <c r="H134" s="8">
        <f>SUM(Tabla13[[#This Row],[PRIMER TRIMESTRE]:[CUARTO TRIMESTRE]])</f>
        <v>100</v>
      </c>
      <c r="I134" s="9">
        <v>2700</v>
      </c>
      <c r="J134" s="9">
        <f>+Tabla13[[#This Row],[CANTIDAD TOTAL]]*Tabla13[[#This Row],[PRECIO UNITARIO ESTIMADO]]</f>
        <v>270000</v>
      </c>
      <c r="K134" s="9"/>
      <c r="L134" s="7"/>
      <c r="M134" s="7"/>
      <c r="N134" s="9"/>
      <c r="O134" s="7"/>
      <c r="T134" s="5" t="s">
        <v>149</v>
      </c>
    </row>
    <row r="135" spans="1:20" x14ac:dyDescent="0.25">
      <c r="A135" s="7"/>
      <c r="B135" s="7" t="s">
        <v>594</v>
      </c>
      <c r="C135" t="s">
        <v>483</v>
      </c>
      <c r="D135" s="7"/>
      <c r="E135" s="7">
        <v>50</v>
      </c>
      <c r="F135" s="7"/>
      <c r="G135" s="7">
        <v>50</v>
      </c>
      <c r="H135" s="8">
        <f>SUM(Tabla13[[#This Row],[PRIMER TRIMESTRE]:[CUARTO TRIMESTRE]])</f>
        <v>100</v>
      </c>
      <c r="I135" s="9">
        <v>6.5</v>
      </c>
      <c r="J135" s="9">
        <f>+Tabla13[[#This Row],[CANTIDAD TOTAL]]*Tabla13[[#This Row],[PRECIO UNITARIO ESTIMADO]]</f>
        <v>650</v>
      </c>
      <c r="K135" s="9"/>
      <c r="L135" s="7"/>
      <c r="M135" s="7"/>
      <c r="N135" s="9"/>
      <c r="O135" s="7"/>
      <c r="T135" s="5" t="s">
        <v>150</v>
      </c>
    </row>
    <row r="136" spans="1:20" x14ac:dyDescent="0.25">
      <c r="A136" s="7"/>
      <c r="B136" s="7" t="s">
        <v>595</v>
      </c>
      <c r="C136" t="s">
        <v>483</v>
      </c>
      <c r="D136" s="7"/>
      <c r="E136" s="7">
        <v>2</v>
      </c>
      <c r="F136" s="7"/>
      <c r="G136" s="7">
        <v>3</v>
      </c>
      <c r="H136" s="8">
        <f>SUM(Tabla13[[#This Row],[PRIMER TRIMESTRE]:[CUARTO TRIMESTRE]])</f>
        <v>5</v>
      </c>
      <c r="I136" s="9">
        <v>4876.3</v>
      </c>
      <c r="J136" s="9">
        <f>+Tabla13[[#This Row],[CANTIDAD TOTAL]]*Tabla13[[#This Row],[PRECIO UNITARIO ESTIMADO]]</f>
        <v>24381.5</v>
      </c>
      <c r="K136" s="9"/>
      <c r="L136" s="7"/>
      <c r="M136" s="7"/>
      <c r="N136" s="9"/>
      <c r="O136" s="7"/>
      <c r="T136" s="5" t="s">
        <v>151</v>
      </c>
    </row>
    <row r="137" spans="1:20" x14ac:dyDescent="0.25">
      <c r="A137" s="7"/>
      <c r="B137" s="7" t="s">
        <v>596</v>
      </c>
      <c r="C137" t="s">
        <v>483</v>
      </c>
      <c r="D137" s="7">
        <v>2</v>
      </c>
      <c r="E137" s="7"/>
      <c r="F137" s="7"/>
      <c r="G137" s="7"/>
      <c r="H137" s="8">
        <f>SUM(Tabla13[[#This Row],[PRIMER TRIMESTRE]:[CUARTO TRIMESTRE]])</f>
        <v>2</v>
      </c>
      <c r="I137" s="9">
        <v>2500</v>
      </c>
      <c r="J137" s="9">
        <f>+Tabla13[[#This Row],[CANTIDAD TOTAL]]*Tabla13[[#This Row],[PRECIO UNITARIO ESTIMADO]]</f>
        <v>5000</v>
      </c>
      <c r="K137" s="9"/>
      <c r="L137" s="7"/>
      <c r="M137" s="7"/>
      <c r="N137" s="9"/>
      <c r="O137" s="7"/>
      <c r="T137" s="5" t="s">
        <v>152</v>
      </c>
    </row>
    <row r="138" spans="1:20" x14ac:dyDescent="0.25">
      <c r="A138" s="7"/>
      <c r="B138" s="7" t="s">
        <v>597</v>
      </c>
      <c r="C138" t="s">
        <v>483</v>
      </c>
      <c r="D138" s="7">
        <v>10</v>
      </c>
      <c r="E138" s="7">
        <v>10</v>
      </c>
      <c r="F138" s="7">
        <v>10</v>
      </c>
      <c r="G138" s="7">
        <v>20</v>
      </c>
      <c r="H138" s="8">
        <f>SUM(Tabla13[[#This Row],[PRIMER TRIMESTRE]:[CUARTO TRIMESTRE]])</f>
        <v>50</v>
      </c>
      <c r="I138" s="9">
        <v>2900</v>
      </c>
      <c r="J138" s="9">
        <f>+Tabla13[[#This Row],[CANTIDAD TOTAL]]*Tabla13[[#This Row],[PRECIO UNITARIO ESTIMADO]]</f>
        <v>145000</v>
      </c>
      <c r="K138" s="9"/>
      <c r="L138" s="7"/>
      <c r="M138" s="7"/>
      <c r="N138" s="9"/>
      <c r="O138" s="7"/>
      <c r="T138" s="5" t="s">
        <v>153</v>
      </c>
    </row>
    <row r="139" spans="1:20" x14ac:dyDescent="0.25">
      <c r="A139" s="7"/>
      <c r="B139" s="7" t="s">
        <v>598</v>
      </c>
      <c r="C139" t="s">
        <v>483</v>
      </c>
      <c r="D139" s="7">
        <v>500</v>
      </c>
      <c r="E139" s="7"/>
      <c r="F139" s="7">
        <v>500</v>
      </c>
      <c r="G139" s="7"/>
      <c r="H139" s="8">
        <f>SUM(Tabla13[[#This Row],[PRIMER TRIMESTRE]:[CUARTO TRIMESTRE]])</f>
        <v>1000</v>
      </c>
      <c r="I139" s="9">
        <v>7.95</v>
      </c>
      <c r="J139" s="9">
        <f>+Tabla13[[#This Row],[CANTIDAD TOTAL]]*Tabla13[[#This Row],[PRECIO UNITARIO ESTIMADO]]</f>
        <v>7950</v>
      </c>
      <c r="K139" s="9"/>
      <c r="L139" s="7"/>
      <c r="M139" s="7"/>
      <c r="N139" s="9"/>
      <c r="O139" s="7"/>
      <c r="T139" s="5" t="s">
        <v>154</v>
      </c>
    </row>
    <row r="140" spans="1:20" x14ac:dyDescent="0.25">
      <c r="A140" s="7"/>
      <c r="B140" s="7" t="s">
        <v>599</v>
      </c>
      <c r="C140" t="s">
        <v>483</v>
      </c>
      <c r="D140" s="7">
        <v>750</v>
      </c>
      <c r="E140" s="7"/>
      <c r="F140" s="7">
        <v>750</v>
      </c>
      <c r="G140" s="7"/>
      <c r="H140" s="8">
        <f>SUM(Tabla13[[#This Row],[PRIMER TRIMESTRE]:[CUARTO TRIMESTRE]])</f>
        <v>1500</v>
      </c>
      <c r="I140" s="9">
        <v>4.9000000000000004</v>
      </c>
      <c r="J140" s="9">
        <f>+Tabla13[[#This Row],[CANTIDAD TOTAL]]*Tabla13[[#This Row],[PRECIO UNITARIO ESTIMADO]]</f>
        <v>7350.0000000000009</v>
      </c>
      <c r="K140" s="9"/>
      <c r="L140" s="7"/>
      <c r="M140" s="7"/>
      <c r="N140" s="9"/>
      <c r="O140" s="7"/>
      <c r="T140" s="5" t="s">
        <v>155</v>
      </c>
    </row>
    <row r="141" spans="1:20" x14ac:dyDescent="0.25">
      <c r="A141" s="7"/>
      <c r="B141" s="7" t="s">
        <v>600</v>
      </c>
      <c r="C141" t="s">
        <v>483</v>
      </c>
      <c r="D141" s="7">
        <v>17</v>
      </c>
      <c r="E141" s="7"/>
      <c r="F141" s="7">
        <v>8</v>
      </c>
      <c r="G141" s="7"/>
      <c r="H141" s="8">
        <f>SUM(Tabla13[[#This Row],[PRIMER TRIMESTRE]:[CUARTO TRIMESTRE]])</f>
        <v>25</v>
      </c>
      <c r="I141" s="9">
        <v>295</v>
      </c>
      <c r="J141" s="9">
        <f>+Tabla13[[#This Row],[CANTIDAD TOTAL]]*Tabla13[[#This Row],[PRECIO UNITARIO ESTIMADO]]</f>
        <v>7375</v>
      </c>
      <c r="K141" s="9"/>
      <c r="L141" s="7"/>
      <c r="M141" s="7"/>
      <c r="N141" s="9"/>
      <c r="O141" s="7"/>
      <c r="T141" s="5" t="s">
        <v>156</v>
      </c>
    </row>
    <row r="142" spans="1:20" x14ac:dyDescent="0.25">
      <c r="A142" s="7"/>
      <c r="B142" s="7" t="s">
        <v>601</v>
      </c>
      <c r="C142" t="s">
        <v>483</v>
      </c>
      <c r="D142" s="7">
        <v>25</v>
      </c>
      <c r="E142" s="7"/>
      <c r="F142" s="7">
        <v>25</v>
      </c>
      <c r="G142" s="7"/>
      <c r="H142" s="8">
        <f>SUM(Tabla13[[#This Row],[PRIMER TRIMESTRE]:[CUARTO TRIMESTRE]])</f>
        <v>50</v>
      </c>
      <c r="I142" s="9">
        <v>50</v>
      </c>
      <c r="J142" s="9">
        <f>+Tabla13[[#This Row],[CANTIDAD TOTAL]]*Tabla13[[#This Row],[PRECIO UNITARIO ESTIMADO]]</f>
        <v>2500</v>
      </c>
      <c r="K142" s="9"/>
      <c r="L142" s="7"/>
      <c r="M142" s="7"/>
      <c r="N142" s="9"/>
      <c r="O142" s="7"/>
      <c r="T142" s="5" t="s">
        <v>157</v>
      </c>
    </row>
    <row r="143" spans="1:20" x14ac:dyDescent="0.25">
      <c r="A143" s="7"/>
      <c r="B143" s="7" t="s">
        <v>602</v>
      </c>
      <c r="C143" t="s">
        <v>483</v>
      </c>
      <c r="D143" s="7">
        <v>38</v>
      </c>
      <c r="E143" s="7"/>
      <c r="F143" s="7">
        <v>37</v>
      </c>
      <c r="G143" s="7"/>
      <c r="H143" s="8">
        <f>SUM(Tabla13[[#This Row],[PRIMER TRIMESTRE]:[CUARTO TRIMESTRE]])</f>
        <v>75</v>
      </c>
      <c r="I143" s="9">
        <v>275</v>
      </c>
      <c r="J143" s="9">
        <f>+Tabla13[[#This Row],[CANTIDAD TOTAL]]*Tabla13[[#This Row],[PRECIO UNITARIO ESTIMADO]]</f>
        <v>20625</v>
      </c>
      <c r="K143" s="9"/>
      <c r="L143" s="7"/>
      <c r="M143" s="7"/>
      <c r="N143" s="9"/>
      <c r="O143" s="7"/>
      <c r="T143" s="5" t="s">
        <v>158</v>
      </c>
    </row>
    <row r="144" spans="1:20" s="38" customFormat="1" x14ac:dyDescent="0.25">
      <c r="A144" s="7"/>
      <c r="B144" s="29" t="s">
        <v>603</v>
      </c>
      <c r="C144" t="s">
        <v>483</v>
      </c>
      <c r="D144" s="7">
        <v>500</v>
      </c>
      <c r="E144" s="7">
        <v>500</v>
      </c>
      <c r="F144" s="7">
        <v>500</v>
      </c>
      <c r="G144" s="7">
        <v>500</v>
      </c>
      <c r="H144" s="8">
        <f>SUM(Tabla13[[#This Row],[PRIMER TRIMESTRE]:[CUARTO TRIMESTRE]])</f>
        <v>2000</v>
      </c>
      <c r="I144" s="9">
        <v>4.0999999999999996</v>
      </c>
      <c r="J144" s="9">
        <f>+Tabla13[[#This Row],[CANTIDAD TOTAL]]*Tabla13[[#This Row],[PRECIO UNITARIO ESTIMADO]]</f>
        <v>8200</v>
      </c>
      <c r="K144" s="9"/>
      <c r="L144" s="7"/>
      <c r="M144" s="7"/>
      <c r="N144" s="9"/>
      <c r="O144" s="7"/>
      <c r="T144" s="5"/>
    </row>
    <row r="145" spans="1:20" s="40" customFormat="1" x14ac:dyDescent="0.25">
      <c r="A145" s="7"/>
      <c r="B145" s="29" t="s">
        <v>604</v>
      </c>
      <c r="C145" s="7" t="s">
        <v>483</v>
      </c>
      <c r="D145" s="7">
        <v>1</v>
      </c>
      <c r="E145" s="7">
        <v>1</v>
      </c>
      <c r="F145" s="7">
        <v>1</v>
      </c>
      <c r="G145" s="7">
        <v>1</v>
      </c>
      <c r="H145" s="8">
        <f>SUM(Tabla13[[#This Row],[PRIMER TRIMESTRE]:[CUARTO TRIMESTRE]])</f>
        <v>4</v>
      </c>
      <c r="I145" s="9">
        <v>5030.2624999999998</v>
      </c>
      <c r="J145" s="9">
        <f>+Tabla13[[#This Row],[CANTIDAD TOTAL]]*Tabla13[[#This Row],[PRECIO UNITARIO ESTIMADO]]</f>
        <v>20121.05</v>
      </c>
      <c r="K145" s="9"/>
      <c r="L145" s="7"/>
      <c r="M145" s="7"/>
      <c r="N145" s="9"/>
      <c r="O145" s="7"/>
      <c r="T145" s="5"/>
    </row>
    <row r="146" spans="1:20" s="39" customFormat="1" x14ac:dyDescent="0.25">
      <c r="A146" s="44" t="s">
        <v>269</v>
      </c>
      <c r="B146" s="30" t="s">
        <v>606</v>
      </c>
      <c r="C146" s="44" t="s">
        <v>483</v>
      </c>
      <c r="D146" s="44">
        <v>11</v>
      </c>
      <c r="E146" s="44">
        <v>4</v>
      </c>
      <c r="F146" s="44">
        <v>10</v>
      </c>
      <c r="G146" s="44">
        <v>11</v>
      </c>
      <c r="H146" s="45">
        <f>SUM(Tabla13[[#This Row],[PRIMER TRIMESTRE]:[CUARTO TRIMESTRE]])</f>
        <v>36</v>
      </c>
      <c r="I146" s="46">
        <v>37838.800111111108</v>
      </c>
      <c r="J146" s="46">
        <f>+Tabla13[[#This Row],[CANTIDAD TOTAL]]*Tabla13[[#This Row],[PRECIO UNITARIO ESTIMADO]]</f>
        <v>1362196.804</v>
      </c>
      <c r="K146" s="46">
        <f>+SUM(Tabla13[[#This Row],[COSTO TOTAL UNITARIO ESTIMADO]])</f>
        <v>1362196.804</v>
      </c>
      <c r="L146" s="44" t="s">
        <v>20</v>
      </c>
      <c r="M146" s="44" t="s">
        <v>388</v>
      </c>
      <c r="N146" s="46"/>
      <c r="O146" s="44"/>
      <c r="T146" s="47"/>
    </row>
    <row r="147" spans="1:20" s="39" customFormat="1" x14ac:dyDescent="0.25">
      <c r="A147" s="44" t="s">
        <v>278</v>
      </c>
      <c r="B147" s="30" t="s">
        <v>607</v>
      </c>
      <c r="C147" s="44" t="s">
        <v>483</v>
      </c>
      <c r="D147" s="44">
        <v>3</v>
      </c>
      <c r="E147" s="44">
        <v>2</v>
      </c>
      <c r="F147" s="44">
        <v>2</v>
      </c>
      <c r="G147" s="44">
        <v>1</v>
      </c>
      <c r="H147" s="45">
        <f>SUM(Tabla13[[#This Row],[PRIMER TRIMESTRE]:[CUARTO TRIMESTRE]])</f>
        <v>8</v>
      </c>
      <c r="I147" s="46">
        <v>19547.297500000001</v>
      </c>
      <c r="J147" s="46">
        <f>+Tabla13[[#This Row],[CANTIDAD TOTAL]]*Tabla13[[#This Row],[PRECIO UNITARIO ESTIMADO]]</f>
        <v>156378.38</v>
      </c>
      <c r="K147" s="46">
        <f>+SUM(Tabla13[[#This Row],[COSTO TOTAL UNITARIO ESTIMADO]])</f>
        <v>156378.38</v>
      </c>
      <c r="L147" s="44" t="s">
        <v>18</v>
      </c>
      <c r="M147" s="44" t="s">
        <v>388</v>
      </c>
      <c r="N147" s="46"/>
      <c r="O147" s="44"/>
      <c r="T147" s="47"/>
    </row>
    <row r="148" spans="1:20" s="39" customFormat="1" x14ac:dyDescent="0.25">
      <c r="A148" s="44" t="s">
        <v>291</v>
      </c>
      <c r="B148" s="30" t="s">
        <v>610</v>
      </c>
      <c r="C148" s="44" t="s">
        <v>483</v>
      </c>
      <c r="D148" s="44">
        <v>20</v>
      </c>
      <c r="E148" s="44">
        <v>21</v>
      </c>
      <c r="F148" s="44">
        <v>6</v>
      </c>
      <c r="G148" s="44">
        <v>20</v>
      </c>
      <c r="H148" s="45">
        <f>SUM(Tabla13[[#This Row],[PRIMER TRIMESTRE]:[CUARTO TRIMESTRE]])</f>
        <v>67</v>
      </c>
      <c r="I148" s="46">
        <v>17027.36</v>
      </c>
      <c r="J148" s="46">
        <f>+Tabla13[[#This Row],[CANTIDAD TOTAL]]*Tabla13[[#This Row],[PRECIO UNITARIO ESTIMADO]]</f>
        <v>1140833.1200000001</v>
      </c>
      <c r="K148" s="46">
        <f>+SUM(Tabla13[[#This Row],[COSTO TOTAL UNITARIO ESTIMADO]])</f>
        <v>1140833.1200000001</v>
      </c>
      <c r="L148" s="44" t="s">
        <v>18</v>
      </c>
      <c r="M148" s="44" t="s">
        <v>388</v>
      </c>
      <c r="N148" s="46"/>
      <c r="O148" s="44"/>
      <c r="T148" s="47" t="s">
        <v>127</v>
      </c>
    </row>
    <row r="149" spans="1:20" s="38" customFormat="1" x14ac:dyDescent="0.25">
      <c r="A149" s="7"/>
      <c r="B149" s="29" t="s">
        <v>611</v>
      </c>
      <c r="C149" s="7" t="s">
        <v>483</v>
      </c>
      <c r="D149" s="7">
        <v>3</v>
      </c>
      <c r="E149" s="7">
        <v>3</v>
      </c>
      <c r="F149" s="7">
        <v>3</v>
      </c>
      <c r="G149" s="7">
        <v>3</v>
      </c>
      <c r="H149" s="45">
        <f>SUM(Tabla13[[#This Row],[PRIMER TRIMESTRE]:[CUARTO TRIMESTRE]])</f>
        <v>12</v>
      </c>
      <c r="I149" s="9">
        <v>15681.553333333335</v>
      </c>
      <c r="J149" s="46">
        <f>+Tabla13[[#This Row],[CANTIDAD TOTAL]]*Tabla13[[#This Row],[PRECIO UNITARIO ESTIMADO]]</f>
        <v>188178.64</v>
      </c>
      <c r="K149" s="9">
        <f>+SUM(Tabla13[[#This Row],[COSTO TOTAL UNITARIO ESTIMADO]])</f>
        <v>188178.64</v>
      </c>
      <c r="L149" s="7" t="s">
        <v>18</v>
      </c>
      <c r="M149" s="7" t="s">
        <v>388</v>
      </c>
      <c r="N149" s="9"/>
      <c r="O149" s="7"/>
      <c r="T149" s="5" t="s">
        <v>128</v>
      </c>
    </row>
    <row r="150" spans="1:20" s="38" customFormat="1" x14ac:dyDescent="0.25">
      <c r="A150" s="7"/>
      <c r="B150" s="29" t="s">
        <v>608</v>
      </c>
      <c r="C150" s="7" t="s">
        <v>483</v>
      </c>
      <c r="D150" s="7">
        <v>3</v>
      </c>
      <c r="E150" s="7">
        <v>3</v>
      </c>
      <c r="F150" s="7">
        <v>3</v>
      </c>
      <c r="G150" s="7">
        <v>3</v>
      </c>
      <c r="H150" s="8">
        <f>SUM(Tabla13[[#This Row],[PRIMER TRIMESTRE]:[CUARTO TRIMESTRE]])</f>
        <v>12</v>
      </c>
      <c r="I150" s="9">
        <v>13167.5</v>
      </c>
      <c r="J150" s="9">
        <f>+Tabla13[[#This Row],[CANTIDAD TOTAL]]*Tabla13[[#This Row],[PRECIO UNITARIO ESTIMADO]]</f>
        <v>158010</v>
      </c>
      <c r="K150" s="9">
        <f>+SUM(Tabla13[[#This Row],[COSTO TOTAL UNITARIO ESTIMADO]])</f>
        <v>158010</v>
      </c>
      <c r="L150" s="7" t="s">
        <v>18</v>
      </c>
      <c r="M150" s="7" t="s">
        <v>388</v>
      </c>
      <c r="N150" s="9"/>
      <c r="O150" s="7"/>
      <c r="T150" s="5" t="s">
        <v>129</v>
      </c>
    </row>
    <row r="151" spans="1:20" s="38" customFormat="1" x14ac:dyDescent="0.25">
      <c r="A151" s="7"/>
      <c r="B151" s="29" t="s">
        <v>609</v>
      </c>
      <c r="C151" s="7" t="s">
        <v>483</v>
      </c>
      <c r="D151" s="7">
        <v>3</v>
      </c>
      <c r="E151" s="7">
        <v>3</v>
      </c>
      <c r="F151" s="7">
        <v>3</v>
      </c>
      <c r="G151" s="7">
        <v>3</v>
      </c>
      <c r="H151" s="8">
        <f>SUM(Tabla13[[#This Row],[PRIMER TRIMESTRE]:[CUARTO TRIMESTRE]])</f>
        <v>12</v>
      </c>
      <c r="I151" s="9">
        <v>91695.570083333339</v>
      </c>
      <c r="J151" s="9">
        <f>+Tabla13[[#This Row],[CANTIDAD TOTAL]]*Tabla13[[#This Row],[PRECIO UNITARIO ESTIMADO]]</f>
        <v>1100346.841</v>
      </c>
      <c r="K151" s="9">
        <f>+SUM(Tabla13[[#This Row],[COSTO TOTAL UNITARIO ESTIMADO]])</f>
        <v>1100346.841</v>
      </c>
      <c r="L151" s="7" t="s">
        <v>18</v>
      </c>
      <c r="M151" s="7" t="s">
        <v>388</v>
      </c>
      <c r="N151" s="9"/>
      <c r="O151" s="7"/>
      <c r="T151" s="5" t="s">
        <v>130</v>
      </c>
    </row>
    <row r="152" spans="1:20" s="39" customFormat="1" x14ac:dyDescent="0.25">
      <c r="A152" s="44" t="s">
        <v>311</v>
      </c>
      <c r="B152" s="30" t="s">
        <v>618</v>
      </c>
      <c r="C152" s="44" t="s">
        <v>483</v>
      </c>
      <c r="D152" s="44">
        <v>1</v>
      </c>
      <c r="E152" s="44">
        <v>1</v>
      </c>
      <c r="F152" s="44">
        <v>0</v>
      </c>
      <c r="G152" s="44">
        <v>0</v>
      </c>
      <c r="H152" s="45">
        <f>SUM(Tabla13[[#This Row],[PRIMER TRIMESTRE]:[CUARTO TRIMESTRE]])</f>
        <v>2</v>
      </c>
      <c r="I152" s="46">
        <v>27687.503499999999</v>
      </c>
      <c r="J152" s="46">
        <f>+Tabla13[[#This Row],[CANTIDAD TOTAL]]*Tabla13[[#This Row],[PRECIO UNITARIO ESTIMADO]]</f>
        <v>55375.006999999998</v>
      </c>
      <c r="K152" s="46">
        <f>+SUM(Tabla13[[#This Row],[COSTO TOTAL UNITARIO ESTIMADO]])</f>
        <v>55375.006999999998</v>
      </c>
      <c r="L152" s="44" t="s">
        <v>18</v>
      </c>
      <c r="M152" s="44" t="s">
        <v>388</v>
      </c>
      <c r="N152" s="46"/>
      <c r="O152" s="44"/>
      <c r="T152" s="47" t="s">
        <v>131</v>
      </c>
    </row>
    <row r="153" spans="1:20" s="39" customFormat="1" x14ac:dyDescent="0.25">
      <c r="A153" s="44" t="s">
        <v>315</v>
      </c>
      <c r="B153" s="30" t="s">
        <v>617</v>
      </c>
      <c r="C153" s="44" t="s">
        <v>483</v>
      </c>
      <c r="D153" s="44">
        <v>7</v>
      </c>
      <c r="E153" s="44">
        <v>4</v>
      </c>
      <c r="F153" s="44">
        <v>6</v>
      </c>
      <c r="G153" s="44">
        <v>6</v>
      </c>
      <c r="H153" s="45">
        <f>SUM(Tabla13[[#This Row],[PRIMER TRIMESTRE]:[CUARTO TRIMESTRE]])</f>
        <v>23</v>
      </c>
      <c r="I153" s="46">
        <v>25939.521999999997</v>
      </c>
      <c r="J153" s="46">
        <f>+Tabla13[[#This Row],[CANTIDAD TOTAL]]*Tabla13[[#This Row],[PRECIO UNITARIO ESTIMADO]]</f>
        <v>596609.00599999994</v>
      </c>
      <c r="K153" s="46">
        <f>+SUM(Tabla13[[#This Row],[COSTO TOTAL UNITARIO ESTIMADO]])</f>
        <v>596609.00599999994</v>
      </c>
      <c r="L153" s="44" t="s">
        <v>18</v>
      </c>
      <c r="M153" s="44" t="s">
        <v>388</v>
      </c>
      <c r="N153" s="46"/>
      <c r="O153" s="44"/>
      <c r="T153" s="47" t="s">
        <v>132</v>
      </c>
    </row>
    <row r="154" spans="1:20" s="39" customFormat="1" x14ac:dyDescent="0.25">
      <c r="A154" s="44" t="s">
        <v>319</v>
      </c>
      <c r="B154" s="30" t="s">
        <v>619</v>
      </c>
      <c r="C154" s="44" t="s">
        <v>483</v>
      </c>
      <c r="D154" s="44">
        <v>6</v>
      </c>
      <c r="E154" s="44">
        <v>6</v>
      </c>
      <c r="F154" s="44">
        <v>6</v>
      </c>
      <c r="G154" s="44">
        <v>6</v>
      </c>
      <c r="H154" s="45">
        <f>SUM(Tabla13[[#This Row],[PRIMER TRIMESTRE]:[CUARTO TRIMESTRE]])</f>
        <v>24</v>
      </c>
      <c r="I154" s="46">
        <v>84139.606249999997</v>
      </c>
      <c r="J154" s="46">
        <f>+Tabla13[[#This Row],[CANTIDAD TOTAL]]*Tabla13[[#This Row],[PRECIO UNITARIO ESTIMADO]]</f>
        <v>2019350.5499999998</v>
      </c>
      <c r="K154" s="46">
        <f>+SUM(Tabla13[[#This Row],[COSTO TOTAL UNITARIO ESTIMADO]])</f>
        <v>2019350.5499999998</v>
      </c>
      <c r="L154" s="44" t="s">
        <v>18</v>
      </c>
      <c r="M154" s="44" t="s">
        <v>388</v>
      </c>
      <c r="N154" s="46"/>
      <c r="O154" s="44"/>
      <c r="T154" s="47" t="s">
        <v>133</v>
      </c>
    </row>
    <row r="155" spans="1:20" s="49" customFormat="1" x14ac:dyDescent="0.25">
      <c r="A155" s="7"/>
      <c r="B155" s="56"/>
      <c r="C155" s="7"/>
      <c r="D155" s="7"/>
      <c r="E155" s="7"/>
      <c r="F155" s="7"/>
      <c r="G155" s="7"/>
      <c r="H155" s="8">
        <f>SUM('PACC - SNCC.F.053 (3)'!$D155:$G155)</f>
        <v>0</v>
      </c>
      <c r="I155" s="9"/>
      <c r="J155" s="9">
        <f>+H155*I155</f>
        <v>0</v>
      </c>
      <c r="K155" s="9"/>
      <c r="L155" s="7"/>
      <c r="M155" s="7"/>
      <c r="N155" s="9"/>
      <c r="O155" s="7"/>
      <c r="T155" s="47"/>
    </row>
    <row r="156" spans="1:20" s="39" customFormat="1" x14ac:dyDescent="0.25">
      <c r="A156" s="44" t="s">
        <v>324</v>
      </c>
      <c r="B156" s="43" t="s">
        <v>612</v>
      </c>
      <c r="C156" s="44"/>
      <c r="D156" s="44">
        <f>+D157+D158+D159+D160+D161</f>
        <v>5</v>
      </c>
      <c r="E156" s="44">
        <f>+E162+E163+E164</f>
        <v>3</v>
      </c>
      <c r="F156" s="44">
        <f>+F165+F166+F167+F168+F169</f>
        <v>5</v>
      </c>
      <c r="G156" s="44">
        <f>+G170</f>
        <v>1</v>
      </c>
      <c r="H156" s="45">
        <f>SUM(Tabla13[[#This Row],[PRIMER TRIMESTRE]:[CUARTO TRIMESTRE]])</f>
        <v>14</v>
      </c>
      <c r="I156" s="46"/>
      <c r="J156" s="46">
        <f>+SUM(J157:J170)</f>
        <v>4186885.5</v>
      </c>
      <c r="K156" s="46">
        <f>+SUM(Tabla13[[#This Row],[COSTO TOTAL UNITARIO ESTIMADO]])</f>
        <v>4186885.5</v>
      </c>
      <c r="L156" s="44" t="s">
        <v>20</v>
      </c>
      <c r="M156" s="44" t="s">
        <v>388</v>
      </c>
      <c r="N156" s="46"/>
      <c r="O156" s="44"/>
      <c r="T156" s="47" t="s">
        <v>134</v>
      </c>
    </row>
    <row r="157" spans="1:20" s="40" customFormat="1" x14ac:dyDescent="0.25">
      <c r="A157" s="41"/>
      <c r="B157" s="54" t="s">
        <v>626</v>
      </c>
      <c r="C157" s="7" t="s">
        <v>483</v>
      </c>
      <c r="D157" s="41">
        <v>1</v>
      </c>
      <c r="E157" s="41"/>
      <c r="F157" s="41"/>
      <c r="G157" s="41"/>
      <c r="H157" s="8">
        <f>SUM(Tabla13[[#This Row],[PRIMER TRIMESTRE]:[CUARTO TRIMESTRE]])</f>
        <v>1</v>
      </c>
      <c r="I157" s="59">
        <v>193200</v>
      </c>
      <c r="J157" s="42">
        <f t="shared" ref="J157:J170" si="0">+H157*I157</f>
        <v>193200</v>
      </c>
      <c r="K157" s="42"/>
      <c r="L157" s="41"/>
      <c r="M157" s="41"/>
      <c r="N157" s="42"/>
      <c r="O157" s="41"/>
      <c r="T157" s="5"/>
    </row>
    <row r="158" spans="1:20" s="40" customFormat="1" x14ac:dyDescent="0.25">
      <c r="A158" s="41"/>
      <c r="B158" s="51" t="s">
        <v>628</v>
      </c>
      <c r="C158" s="7" t="s">
        <v>483</v>
      </c>
      <c r="D158" s="41">
        <v>1</v>
      </c>
      <c r="E158" s="41"/>
      <c r="F158" s="41"/>
      <c r="G158" s="41"/>
      <c r="H158" s="8">
        <f>SUM(Tabla13[[#This Row],[PRIMER TRIMESTRE]:[CUARTO TRIMESTRE]])</f>
        <v>1</v>
      </c>
      <c r="I158" s="57">
        <v>96600</v>
      </c>
      <c r="J158" s="42">
        <f t="shared" si="0"/>
        <v>96600</v>
      </c>
      <c r="K158" s="42"/>
      <c r="L158" s="41"/>
      <c r="M158" s="41"/>
      <c r="N158" s="42"/>
      <c r="O158" s="41"/>
      <c r="T158" s="5"/>
    </row>
    <row r="159" spans="1:20" s="40" customFormat="1" x14ac:dyDescent="0.25">
      <c r="A159" s="41"/>
      <c r="B159" s="51" t="s">
        <v>622</v>
      </c>
      <c r="C159" s="7" t="s">
        <v>483</v>
      </c>
      <c r="D159" s="41">
        <v>1</v>
      </c>
      <c r="E159" s="41"/>
      <c r="F159" s="41"/>
      <c r="G159" s="41"/>
      <c r="H159" s="8">
        <f>SUM(Tabla13[[#This Row],[PRIMER TRIMESTRE]:[CUARTO TRIMESTRE]])</f>
        <v>1</v>
      </c>
      <c r="I159" s="57">
        <v>125580</v>
      </c>
      <c r="J159" s="42">
        <f t="shared" si="0"/>
        <v>125580</v>
      </c>
      <c r="K159" s="42"/>
      <c r="L159" s="41"/>
      <c r="M159" s="41"/>
      <c r="N159" s="42"/>
      <c r="O159" s="41"/>
      <c r="T159" s="5"/>
    </row>
    <row r="160" spans="1:20" s="40" customFormat="1" x14ac:dyDescent="0.25">
      <c r="A160" s="41"/>
      <c r="B160" s="52" t="s">
        <v>629</v>
      </c>
      <c r="C160" s="7" t="s">
        <v>483</v>
      </c>
      <c r="D160" s="41">
        <v>1</v>
      </c>
      <c r="E160" s="41"/>
      <c r="F160" s="41"/>
      <c r="G160" s="41"/>
      <c r="H160" s="8">
        <f>SUM(Tabla13[[#This Row],[PRIMER TRIMESTRE]:[CUARTO TRIMESTRE]])</f>
        <v>1</v>
      </c>
      <c r="I160" s="59">
        <v>355005</v>
      </c>
      <c r="J160" s="42">
        <f t="shared" si="0"/>
        <v>355005</v>
      </c>
      <c r="K160" s="42"/>
      <c r="L160" s="41"/>
      <c r="M160" s="41"/>
      <c r="N160" s="42"/>
      <c r="O160" s="41"/>
      <c r="T160" s="5"/>
    </row>
    <row r="161" spans="1:20" s="40" customFormat="1" x14ac:dyDescent="0.25">
      <c r="A161" s="41"/>
      <c r="B161" s="52" t="s">
        <v>630</v>
      </c>
      <c r="C161" s="7" t="s">
        <v>483</v>
      </c>
      <c r="D161" s="41">
        <v>1</v>
      </c>
      <c r="E161" s="41"/>
      <c r="F161" s="41"/>
      <c r="G161" s="41"/>
      <c r="H161" s="8">
        <f>SUM(Tabla13[[#This Row],[PRIMER TRIMESTRE]:[CUARTO TRIMESTRE]])</f>
        <v>1</v>
      </c>
      <c r="I161" s="59">
        <v>227976</v>
      </c>
      <c r="J161" s="42">
        <f t="shared" si="0"/>
        <v>227976</v>
      </c>
      <c r="K161" s="42"/>
      <c r="L161" s="41"/>
      <c r="M161" s="41"/>
      <c r="N161" s="42"/>
      <c r="O161" s="41"/>
      <c r="T161" s="5"/>
    </row>
    <row r="162" spans="1:20" s="40" customFormat="1" x14ac:dyDescent="0.25">
      <c r="A162" s="41"/>
      <c r="B162" s="51" t="s">
        <v>624</v>
      </c>
      <c r="C162" s="7" t="s">
        <v>483</v>
      </c>
      <c r="D162" s="41"/>
      <c r="E162" s="41">
        <v>1</v>
      </c>
      <c r="F162" s="41"/>
      <c r="G162" s="41"/>
      <c r="H162" s="8">
        <f>SUM(Tabla13[[#This Row],[PRIMER TRIMESTRE]:[CUARTO TRIMESTRE]])</f>
        <v>1</v>
      </c>
      <c r="I162" s="57">
        <v>367080</v>
      </c>
      <c r="J162" s="42">
        <f t="shared" si="0"/>
        <v>367080</v>
      </c>
      <c r="K162" s="42"/>
      <c r="L162" s="41"/>
      <c r="M162" s="41"/>
      <c r="N162" s="42"/>
      <c r="O162" s="41"/>
      <c r="T162" s="5"/>
    </row>
    <row r="163" spans="1:20" s="40" customFormat="1" x14ac:dyDescent="0.25">
      <c r="A163" s="41"/>
      <c r="B163" s="53" t="s">
        <v>633</v>
      </c>
      <c r="C163" s="7" t="s">
        <v>483</v>
      </c>
      <c r="D163" s="41"/>
      <c r="E163" s="41">
        <v>1</v>
      </c>
      <c r="F163" s="41"/>
      <c r="G163" s="41"/>
      <c r="H163" s="8">
        <f>SUM(Tabla13[[#This Row],[PRIMER TRIMESTRE]:[CUARTO TRIMESTRE]])</f>
        <v>1</v>
      </c>
      <c r="I163" s="57">
        <v>481792.5</v>
      </c>
      <c r="J163" s="42">
        <f t="shared" si="0"/>
        <v>481792.5</v>
      </c>
      <c r="K163" s="42"/>
      <c r="L163" s="41"/>
      <c r="M163" s="41"/>
      <c r="N163" s="42"/>
      <c r="O163" s="41"/>
      <c r="T163" s="5"/>
    </row>
    <row r="164" spans="1:20" s="40" customFormat="1" x14ac:dyDescent="0.25">
      <c r="A164" s="41"/>
      <c r="B164" s="51" t="s">
        <v>621</v>
      </c>
      <c r="C164" s="7" t="s">
        <v>483</v>
      </c>
      <c r="D164" s="41"/>
      <c r="E164" s="41">
        <v>1</v>
      </c>
      <c r="F164" s="41"/>
      <c r="G164" s="41"/>
      <c r="H164" s="8">
        <f>SUM(Tabla13[[#This Row],[PRIMER TRIMESTRE]:[CUARTO TRIMESTRE]])</f>
        <v>1</v>
      </c>
      <c r="I164" s="57">
        <v>629832</v>
      </c>
      <c r="J164" s="42">
        <f t="shared" si="0"/>
        <v>629832</v>
      </c>
      <c r="K164" s="42"/>
      <c r="L164" s="41"/>
      <c r="M164" s="41"/>
      <c r="N164" s="42"/>
      <c r="O164" s="41"/>
      <c r="T164" s="5"/>
    </row>
    <row r="165" spans="1:20" s="40" customFormat="1" x14ac:dyDescent="0.25">
      <c r="A165" s="41"/>
      <c r="B165" s="51" t="s">
        <v>627</v>
      </c>
      <c r="C165" s="7" t="s">
        <v>483</v>
      </c>
      <c r="D165" s="41"/>
      <c r="E165" s="41"/>
      <c r="F165" s="41">
        <v>1</v>
      </c>
      <c r="G165" s="41"/>
      <c r="H165" s="8">
        <f>SUM(Tabla13[[#This Row],[PRIMER TRIMESTRE]:[CUARTO TRIMESTRE]])</f>
        <v>1</v>
      </c>
      <c r="I165" s="57">
        <v>57960</v>
      </c>
      <c r="J165" s="42">
        <f t="shared" si="0"/>
        <v>57960</v>
      </c>
      <c r="K165" s="42"/>
      <c r="L165" s="41"/>
      <c r="M165" s="41"/>
      <c r="N165" s="42"/>
      <c r="O165" s="41"/>
      <c r="T165" s="5"/>
    </row>
    <row r="166" spans="1:20" s="40" customFormat="1" x14ac:dyDescent="0.25">
      <c r="A166" s="41"/>
      <c r="B166" s="52" t="s">
        <v>634</v>
      </c>
      <c r="C166" s="7" t="s">
        <v>483</v>
      </c>
      <c r="D166" s="41"/>
      <c r="E166" s="41"/>
      <c r="F166" s="41">
        <v>1</v>
      </c>
      <c r="G166" s="41"/>
      <c r="H166" s="8">
        <f>SUM(Tabla13[[#This Row],[PRIMER TRIMESTRE]:[CUARTO TRIMESTRE]])</f>
        <v>1</v>
      </c>
      <c r="I166" s="57">
        <v>966000</v>
      </c>
      <c r="J166" s="42">
        <f t="shared" si="0"/>
        <v>966000</v>
      </c>
      <c r="K166" s="42"/>
      <c r="L166" s="41"/>
      <c r="M166" s="41"/>
      <c r="N166" s="42"/>
      <c r="O166" s="41"/>
      <c r="T166" s="5"/>
    </row>
    <row r="167" spans="1:20" s="40" customFormat="1" x14ac:dyDescent="0.25">
      <c r="A167" s="41"/>
      <c r="B167" s="51" t="s">
        <v>623</v>
      </c>
      <c r="C167" s="7" t="s">
        <v>483</v>
      </c>
      <c r="D167" s="41"/>
      <c r="E167" s="41"/>
      <c r="F167" s="41">
        <v>1</v>
      </c>
      <c r="G167" s="41"/>
      <c r="H167" s="8">
        <f>SUM(Tabla13[[#This Row],[PRIMER TRIMESTRE]:[CUARTO TRIMESTRE]])</f>
        <v>1</v>
      </c>
      <c r="I167" s="57">
        <v>106260</v>
      </c>
      <c r="J167" s="42">
        <f t="shared" si="0"/>
        <v>106260</v>
      </c>
      <c r="K167" s="42"/>
      <c r="L167" s="41"/>
      <c r="M167" s="41"/>
      <c r="N167" s="42"/>
      <c r="O167" s="41"/>
      <c r="T167" s="5"/>
    </row>
    <row r="168" spans="1:20" s="40" customFormat="1" x14ac:dyDescent="0.25">
      <c r="A168" s="41"/>
      <c r="B168" s="51" t="s">
        <v>625</v>
      </c>
      <c r="C168" s="7" t="s">
        <v>483</v>
      </c>
      <c r="D168" s="41"/>
      <c r="E168" s="41"/>
      <c r="F168" s="41">
        <v>1</v>
      </c>
      <c r="G168" s="41"/>
      <c r="H168" s="8">
        <f>SUM(Tabla13[[#This Row],[PRIMER TRIMESTRE]:[CUARTO TRIMESTRE]])</f>
        <v>1</v>
      </c>
      <c r="I168" s="57">
        <v>72450</v>
      </c>
      <c r="J168" s="42">
        <f t="shared" si="0"/>
        <v>72450</v>
      </c>
      <c r="K168" s="42"/>
      <c r="L168" s="41"/>
      <c r="M168" s="41"/>
      <c r="N168" s="42"/>
      <c r="O168" s="41"/>
      <c r="T168" s="5"/>
    </row>
    <row r="169" spans="1:20" s="50" customFormat="1" x14ac:dyDescent="0.25">
      <c r="A169" s="41"/>
      <c r="B169" s="55" t="s">
        <v>631</v>
      </c>
      <c r="C169" s="7" t="s">
        <v>483</v>
      </c>
      <c r="D169" s="41"/>
      <c r="E169" s="41"/>
      <c r="F169" s="41">
        <v>1</v>
      </c>
      <c r="G169" s="41"/>
      <c r="H169" s="8">
        <f>SUM(Tabla13[[#This Row],[PRIMER TRIMESTRE]:[CUARTO TRIMESTRE]])</f>
        <v>1</v>
      </c>
      <c r="I169" s="59">
        <v>144900</v>
      </c>
      <c r="J169" s="42">
        <f>+H169*I169</f>
        <v>144900</v>
      </c>
      <c r="K169" s="42"/>
      <c r="L169" s="41"/>
      <c r="M169" s="41"/>
      <c r="N169" s="42"/>
      <c r="O169" s="41"/>
      <c r="T169" s="5"/>
    </row>
    <row r="170" spans="1:20" s="40" customFormat="1" ht="20.25" x14ac:dyDescent="0.4">
      <c r="A170" s="41"/>
      <c r="B170" s="52" t="s">
        <v>632</v>
      </c>
      <c r="C170" s="7" t="s">
        <v>483</v>
      </c>
      <c r="D170" s="41"/>
      <c r="E170" s="41"/>
      <c r="F170" s="41"/>
      <c r="G170" s="41">
        <v>1</v>
      </c>
      <c r="H170" s="8">
        <f>SUM(Tabla13[[#This Row],[PRIMER TRIMESTRE]:[CUARTO TRIMESTRE]])</f>
        <v>1</v>
      </c>
      <c r="I170" s="58">
        <v>362250</v>
      </c>
      <c r="J170" s="42">
        <f t="shared" si="0"/>
        <v>362250</v>
      </c>
      <c r="K170" s="42"/>
      <c r="L170" s="41"/>
      <c r="M170" s="41"/>
      <c r="N170" s="42"/>
      <c r="O170" s="41"/>
      <c r="T170" s="5"/>
    </row>
    <row r="171" spans="1:20" s="39" customFormat="1" x14ac:dyDescent="0.25">
      <c r="A171" s="44" t="s">
        <v>336</v>
      </c>
      <c r="B171" s="30" t="s">
        <v>614</v>
      </c>
      <c r="C171" s="44" t="s">
        <v>483</v>
      </c>
      <c r="D171" s="44">
        <v>0</v>
      </c>
      <c r="E171" s="44">
        <v>1</v>
      </c>
      <c r="F171" s="44">
        <v>1</v>
      </c>
      <c r="G171" s="44">
        <v>0</v>
      </c>
      <c r="H171" s="45">
        <f>SUM(Tabla13[[#This Row],[PRIMER TRIMESTRE]:[CUARTO TRIMESTRE]])</f>
        <v>2</v>
      </c>
      <c r="I171" s="46">
        <v>11946.286250000001</v>
      </c>
      <c r="J171" s="46">
        <f>+Tabla13[[#This Row],[CANTIDAD TOTAL]]*Tabla13[[#This Row],[PRECIO UNITARIO ESTIMADO]]</f>
        <v>23892.572500000002</v>
      </c>
      <c r="K171" s="46">
        <f>+SUM(Tabla13[[#This Row],[COSTO TOTAL UNITARIO ESTIMADO]])</f>
        <v>23892.572500000002</v>
      </c>
      <c r="L171" s="44" t="s">
        <v>18</v>
      </c>
      <c r="M171" s="44" t="s">
        <v>388</v>
      </c>
      <c r="N171" s="46"/>
      <c r="O171" s="44"/>
      <c r="T171" s="47" t="s">
        <v>135</v>
      </c>
    </row>
    <row r="172" spans="1:20" s="39" customFormat="1" x14ac:dyDescent="0.25">
      <c r="A172" s="44" t="s">
        <v>338</v>
      </c>
      <c r="B172" s="30" t="s">
        <v>616</v>
      </c>
      <c r="C172" s="44" t="s">
        <v>483</v>
      </c>
      <c r="D172" s="44">
        <v>1</v>
      </c>
      <c r="E172" s="44">
        <v>2</v>
      </c>
      <c r="F172" s="44">
        <v>0</v>
      </c>
      <c r="G172" s="44">
        <v>0</v>
      </c>
      <c r="H172" s="45">
        <f>SUM(Tabla13[[#This Row],[PRIMER TRIMESTRE]:[CUARTO TRIMESTRE]])</f>
        <v>3</v>
      </c>
      <c r="I172" s="46">
        <v>79255.955555555542</v>
      </c>
      <c r="J172" s="46">
        <f>+Tabla13[[#This Row],[CANTIDAD TOTAL]]*Tabla13[[#This Row],[PRECIO UNITARIO ESTIMADO]]</f>
        <v>237767.86666666664</v>
      </c>
      <c r="K172" s="46">
        <f>+SUM(Tabla13[[#This Row],[COSTO TOTAL UNITARIO ESTIMADO]])</f>
        <v>237767.86666666664</v>
      </c>
      <c r="L172" s="44" t="s">
        <v>18</v>
      </c>
      <c r="M172" s="44" t="s">
        <v>388</v>
      </c>
      <c r="N172" s="46"/>
      <c r="O172" s="44"/>
      <c r="T172" s="47" t="s">
        <v>136</v>
      </c>
    </row>
    <row r="173" spans="1:20" s="39" customFormat="1" x14ac:dyDescent="0.25">
      <c r="A173" s="44" t="s">
        <v>354</v>
      </c>
      <c r="B173" s="30" t="s">
        <v>615</v>
      </c>
      <c r="C173" s="44" t="s">
        <v>483</v>
      </c>
      <c r="D173" s="44">
        <v>1</v>
      </c>
      <c r="E173" s="44">
        <v>2</v>
      </c>
      <c r="F173" s="44">
        <v>0</v>
      </c>
      <c r="G173" s="44">
        <v>1</v>
      </c>
      <c r="H173" s="45">
        <f>SUM(Tabla13[[#This Row],[PRIMER TRIMESTRE]:[CUARTO TRIMESTRE]])</f>
        <v>4</v>
      </c>
      <c r="I173" s="46">
        <v>279752.13</v>
      </c>
      <c r="J173" s="46">
        <f>+Tabla13[[#This Row],[CANTIDAD TOTAL]]*Tabla13[[#This Row],[PRECIO UNITARIO ESTIMADO]]</f>
        <v>1119008.52</v>
      </c>
      <c r="K173" s="46">
        <f>+SUM(Tabla13[[#This Row],[COSTO TOTAL UNITARIO ESTIMADO]])</f>
        <v>1119008.52</v>
      </c>
      <c r="L173" s="44" t="s">
        <v>18</v>
      </c>
      <c r="M173" s="44" t="s">
        <v>388</v>
      </c>
      <c r="N173" s="46"/>
      <c r="O173" s="44"/>
      <c r="T173" s="47" t="s">
        <v>137</v>
      </c>
    </row>
    <row r="174" spans="1:20" s="38" customFormat="1" x14ac:dyDescent="0.25">
      <c r="A174" s="7"/>
      <c r="B174" s="29"/>
      <c r="C174" s="7"/>
      <c r="D174" s="7"/>
      <c r="E174" s="7"/>
      <c r="F174" s="7"/>
      <c r="G174" s="7"/>
      <c r="H174" s="8"/>
      <c r="I174" s="9"/>
      <c r="J174" s="9"/>
      <c r="K174" s="9"/>
      <c r="L174" s="7"/>
      <c r="M174" s="7"/>
      <c r="N174" s="9"/>
      <c r="O174" s="7"/>
      <c r="T174" s="5"/>
    </row>
    <row r="175" spans="1:20" s="38" customFormat="1" x14ac:dyDescent="0.25">
      <c r="A175" s="7"/>
      <c r="B175" s="29"/>
      <c r="C175" s="7"/>
      <c r="D175" s="7"/>
      <c r="E175" s="7"/>
      <c r="F175" s="7"/>
      <c r="G175" s="7"/>
      <c r="H175" s="8"/>
      <c r="I175" s="9"/>
      <c r="J175" s="9"/>
      <c r="K175" s="9"/>
      <c r="L175" s="7"/>
      <c r="M175" s="7"/>
      <c r="N175" s="9"/>
      <c r="O175" s="7"/>
      <c r="T175" s="5"/>
    </row>
    <row r="176" spans="1:20" s="38" customFormat="1" x14ac:dyDescent="0.25">
      <c r="A176" s="7"/>
      <c r="B176" s="7"/>
      <c r="C176" s="7"/>
      <c r="D176" s="7"/>
      <c r="E176" s="7"/>
      <c r="F176" s="7"/>
      <c r="G176" s="7"/>
      <c r="H176" s="8"/>
      <c r="I176" s="9"/>
      <c r="J176" s="9"/>
      <c r="K176" s="9"/>
      <c r="L176" s="7"/>
      <c r="M176" s="7"/>
      <c r="N176" s="9"/>
      <c r="O176" s="7"/>
      <c r="T176" s="5"/>
    </row>
    <row r="177" spans="15:20" x14ac:dyDescent="0.25">
      <c r="O177" s="2"/>
      <c r="T177" s="5" t="s">
        <v>176</v>
      </c>
    </row>
    <row r="178" spans="15:20" x14ac:dyDescent="0.25">
      <c r="O178" s="2"/>
      <c r="T178" s="5" t="s">
        <v>177</v>
      </c>
    </row>
    <row r="179" spans="15:20" x14ac:dyDescent="0.25">
      <c r="O179" s="2"/>
      <c r="T179" s="5" t="s">
        <v>178</v>
      </c>
    </row>
    <row r="180" spans="15:20" x14ac:dyDescent="0.25">
      <c r="O180" s="2"/>
      <c r="T180" s="5" t="s">
        <v>179</v>
      </c>
    </row>
    <row r="181" spans="15:20" x14ac:dyDescent="0.25">
      <c r="O181" s="2"/>
      <c r="T181" s="5" t="s">
        <v>180</v>
      </c>
    </row>
    <row r="182" spans="15:20" x14ac:dyDescent="0.25">
      <c r="O182" s="2"/>
      <c r="T182" s="5" t="s">
        <v>181</v>
      </c>
    </row>
    <row r="183" spans="15:20" x14ac:dyDescent="0.25">
      <c r="O183" s="2"/>
      <c r="T183" s="5" t="s">
        <v>182</v>
      </c>
    </row>
    <row r="184" spans="15:20" x14ac:dyDescent="0.25">
      <c r="O184" s="2"/>
      <c r="T184" s="5" t="s">
        <v>183</v>
      </c>
    </row>
    <row r="185" spans="15:20" x14ac:dyDescent="0.25">
      <c r="O185" s="2"/>
      <c r="T185" s="5" t="s">
        <v>184</v>
      </c>
    </row>
    <row r="186" spans="15:20" x14ac:dyDescent="0.25">
      <c r="O186" s="2"/>
      <c r="T186" s="5" t="s">
        <v>185</v>
      </c>
    </row>
    <row r="187" spans="15:20" x14ac:dyDescent="0.25">
      <c r="O187" s="2"/>
      <c r="T187" s="5" t="s">
        <v>186</v>
      </c>
    </row>
    <row r="188" spans="15:20" x14ac:dyDescent="0.25">
      <c r="O188" s="2"/>
      <c r="T188" s="5" t="s">
        <v>187</v>
      </c>
    </row>
    <row r="189" spans="15:20" x14ac:dyDescent="0.25">
      <c r="O189" s="2"/>
      <c r="T189" s="5" t="s">
        <v>188</v>
      </c>
    </row>
    <row r="190" spans="15:20" x14ac:dyDescent="0.25">
      <c r="O190" s="2"/>
      <c r="T190" s="5" t="s">
        <v>189</v>
      </c>
    </row>
    <row r="191" spans="15:20" x14ac:dyDescent="0.25">
      <c r="O191" s="2"/>
      <c r="T191" s="5" t="s">
        <v>190</v>
      </c>
    </row>
    <row r="192" spans="15:20" x14ac:dyDescent="0.25">
      <c r="O192" s="2"/>
      <c r="T192" s="5" t="s">
        <v>191</v>
      </c>
    </row>
    <row r="193" spans="15:20" x14ac:dyDescent="0.25">
      <c r="O193" s="2"/>
      <c r="T193" s="5" t="s">
        <v>192</v>
      </c>
    </row>
    <row r="194" spans="15:20" x14ac:dyDescent="0.25">
      <c r="O194" s="2"/>
      <c r="T194" s="5" t="s">
        <v>193</v>
      </c>
    </row>
    <row r="195" spans="15:20" x14ac:dyDescent="0.25">
      <c r="O195" s="2"/>
      <c r="T195" s="5" t="s">
        <v>194</v>
      </c>
    </row>
    <row r="196" spans="15:20" x14ac:dyDescent="0.25">
      <c r="O196" s="2"/>
      <c r="T196" s="5" t="s">
        <v>195</v>
      </c>
    </row>
    <row r="197" spans="15:20" x14ac:dyDescent="0.25">
      <c r="O197" s="2"/>
      <c r="T197" s="5" t="s">
        <v>196</v>
      </c>
    </row>
    <row r="198" spans="15:20" x14ac:dyDescent="0.25">
      <c r="O198" s="2"/>
      <c r="T198" s="5" t="s">
        <v>197</v>
      </c>
    </row>
    <row r="199" spans="15:20" x14ac:dyDescent="0.25">
      <c r="O199" s="2"/>
      <c r="T199" s="5" t="s">
        <v>198</v>
      </c>
    </row>
    <row r="200" spans="15:20" x14ac:dyDescent="0.25">
      <c r="O200" s="2"/>
      <c r="T200" s="5" t="s">
        <v>199</v>
      </c>
    </row>
    <row r="201" spans="15:20" x14ac:dyDescent="0.25">
      <c r="O201" s="2"/>
      <c r="T201" s="5" t="s">
        <v>200</v>
      </c>
    </row>
    <row r="202" spans="15:20" x14ac:dyDescent="0.25">
      <c r="O202" s="2"/>
      <c r="T202" s="5" t="s">
        <v>201</v>
      </c>
    </row>
    <row r="203" spans="15:20" x14ac:dyDescent="0.25">
      <c r="O203" s="2"/>
      <c r="T203" s="5" t="s">
        <v>202</v>
      </c>
    </row>
    <row r="204" spans="15:20" x14ac:dyDescent="0.25">
      <c r="O204" s="2"/>
      <c r="T204" s="5" t="s">
        <v>203</v>
      </c>
    </row>
    <row r="205" spans="15:20" x14ac:dyDescent="0.25">
      <c r="O205" s="2"/>
      <c r="T205" s="5" t="s">
        <v>204</v>
      </c>
    </row>
    <row r="206" spans="15:20" x14ac:dyDescent="0.25">
      <c r="O206" s="2"/>
      <c r="T206" s="5" t="s">
        <v>205</v>
      </c>
    </row>
    <row r="207" spans="15:20" x14ac:dyDescent="0.25">
      <c r="O207" s="2"/>
      <c r="T207" s="5" t="s">
        <v>206</v>
      </c>
    </row>
    <row r="208" spans="15:20" x14ac:dyDescent="0.25">
      <c r="O208" s="2"/>
      <c r="T208" s="5" t="s">
        <v>207</v>
      </c>
    </row>
    <row r="209" spans="15:20" x14ac:dyDescent="0.25">
      <c r="O209" s="2"/>
      <c r="T209" s="5" t="s">
        <v>208</v>
      </c>
    </row>
    <row r="210" spans="15:20" x14ac:dyDescent="0.25">
      <c r="O210" s="2"/>
      <c r="T210" s="5" t="s">
        <v>209</v>
      </c>
    </row>
    <row r="211" spans="15:20" x14ac:dyDescent="0.25">
      <c r="O211" s="2"/>
      <c r="T211" s="5" t="s">
        <v>210</v>
      </c>
    </row>
    <row r="212" spans="15:20" x14ac:dyDescent="0.25">
      <c r="O212" s="2"/>
      <c r="T212" s="5" t="s">
        <v>211</v>
      </c>
    </row>
    <row r="213" spans="15:20" x14ac:dyDescent="0.25">
      <c r="O213" s="2"/>
      <c r="T213" s="5" t="s">
        <v>212</v>
      </c>
    </row>
    <row r="214" spans="15:20" x14ac:dyDescent="0.25">
      <c r="O214" s="2"/>
      <c r="T214" s="5" t="s">
        <v>213</v>
      </c>
    </row>
    <row r="215" spans="15:20" x14ac:dyDescent="0.25">
      <c r="O215" s="2"/>
      <c r="T215" s="5" t="s">
        <v>214</v>
      </c>
    </row>
    <row r="216" spans="15:20" x14ac:dyDescent="0.25">
      <c r="O216" s="2"/>
      <c r="T216" s="5" t="s">
        <v>215</v>
      </c>
    </row>
    <row r="217" spans="15:20" x14ac:dyDescent="0.25">
      <c r="O217" s="2"/>
      <c r="T217" s="5" t="s">
        <v>216</v>
      </c>
    </row>
    <row r="218" spans="15:20" x14ac:dyDescent="0.25">
      <c r="O218" s="2"/>
      <c r="T218" s="5" t="s">
        <v>217</v>
      </c>
    </row>
    <row r="219" spans="15:20" x14ac:dyDescent="0.25">
      <c r="O219" s="2"/>
      <c r="T219" s="5" t="s">
        <v>218</v>
      </c>
    </row>
    <row r="220" spans="15:20" x14ac:dyDescent="0.25">
      <c r="O220" s="2"/>
      <c r="T220" s="5" t="s">
        <v>219</v>
      </c>
    </row>
    <row r="221" spans="15:20" x14ac:dyDescent="0.25">
      <c r="O221" s="2"/>
      <c r="T221" s="5" t="s">
        <v>220</v>
      </c>
    </row>
    <row r="222" spans="15:20" x14ac:dyDescent="0.25">
      <c r="O222" s="2"/>
      <c r="T222" s="5" t="s">
        <v>221</v>
      </c>
    </row>
    <row r="223" spans="15:20" x14ac:dyDescent="0.25">
      <c r="O223" s="2"/>
      <c r="T223" s="5" t="s">
        <v>222</v>
      </c>
    </row>
    <row r="224" spans="15:20" x14ac:dyDescent="0.25">
      <c r="O224" s="2"/>
      <c r="T224" s="5" t="s">
        <v>223</v>
      </c>
    </row>
    <row r="225" spans="15:20" x14ac:dyDescent="0.25">
      <c r="O225" s="2"/>
      <c r="T225" s="5" t="s">
        <v>224</v>
      </c>
    </row>
    <row r="226" spans="15:20" x14ac:dyDescent="0.25">
      <c r="O226" s="2"/>
      <c r="T226" s="5" t="s">
        <v>225</v>
      </c>
    </row>
    <row r="227" spans="15:20" x14ac:dyDescent="0.25">
      <c r="O227" s="2"/>
      <c r="T227" s="5" t="s">
        <v>226</v>
      </c>
    </row>
    <row r="228" spans="15:20" x14ac:dyDescent="0.25">
      <c r="O228" s="2"/>
      <c r="T228" s="5" t="s">
        <v>227</v>
      </c>
    </row>
    <row r="229" spans="15:20" x14ac:dyDescent="0.25">
      <c r="O229" s="2"/>
      <c r="T229" s="5" t="s">
        <v>228</v>
      </c>
    </row>
    <row r="230" spans="15:20" x14ac:dyDescent="0.25">
      <c r="O230" s="2"/>
      <c r="T230" s="5" t="s">
        <v>229</v>
      </c>
    </row>
    <row r="231" spans="15:20" x14ac:dyDescent="0.25">
      <c r="O231" s="2"/>
      <c r="T231" s="5" t="s">
        <v>230</v>
      </c>
    </row>
    <row r="232" spans="15:20" x14ac:dyDescent="0.25">
      <c r="O232" s="2"/>
      <c r="T232" s="5" t="s">
        <v>231</v>
      </c>
    </row>
    <row r="233" spans="15:20" x14ac:dyDescent="0.25">
      <c r="O233" s="2"/>
      <c r="T233" s="5" t="s">
        <v>232</v>
      </c>
    </row>
    <row r="234" spans="15:20" x14ac:dyDescent="0.25">
      <c r="O234" s="2"/>
      <c r="T234" s="5" t="s">
        <v>233</v>
      </c>
    </row>
    <row r="235" spans="15:20" x14ac:dyDescent="0.25">
      <c r="O235" s="2"/>
      <c r="T235" s="5" t="s">
        <v>234</v>
      </c>
    </row>
    <row r="236" spans="15:20" x14ac:dyDescent="0.25">
      <c r="O236" s="2"/>
      <c r="T236" s="5" t="s">
        <v>235</v>
      </c>
    </row>
    <row r="237" spans="15:20" x14ac:dyDescent="0.25">
      <c r="O237" s="2"/>
      <c r="T237" s="5" t="s">
        <v>236</v>
      </c>
    </row>
    <row r="238" spans="15:20" x14ac:dyDescent="0.25">
      <c r="O238" s="2"/>
      <c r="T238" s="5" t="s">
        <v>237</v>
      </c>
    </row>
    <row r="239" spans="15:20" x14ac:dyDescent="0.25">
      <c r="O239" s="2"/>
      <c r="T239" s="5" t="s">
        <v>238</v>
      </c>
    </row>
    <row r="240" spans="15:20" x14ac:dyDescent="0.25">
      <c r="O240" s="2"/>
      <c r="T240" s="5" t="s">
        <v>239</v>
      </c>
    </row>
    <row r="241" spans="15:20" x14ac:dyDescent="0.25">
      <c r="O241" s="2"/>
      <c r="T241" s="5" t="s">
        <v>240</v>
      </c>
    </row>
    <row r="242" spans="15:20" x14ac:dyDescent="0.25">
      <c r="O242" s="2"/>
      <c r="T242" s="5" t="s">
        <v>241</v>
      </c>
    </row>
    <row r="243" spans="15:20" x14ac:dyDescent="0.25">
      <c r="O243" s="2"/>
      <c r="T243" s="5" t="s">
        <v>242</v>
      </c>
    </row>
    <row r="244" spans="15:20" x14ac:dyDescent="0.25">
      <c r="O244" s="2"/>
      <c r="T244" s="5" t="s">
        <v>243</v>
      </c>
    </row>
    <row r="245" spans="15:20" x14ac:dyDescent="0.25">
      <c r="O245" s="2"/>
      <c r="T245" s="5" t="s">
        <v>244</v>
      </c>
    </row>
    <row r="246" spans="15:20" x14ac:dyDescent="0.25">
      <c r="O246" s="2"/>
      <c r="T246" s="5" t="s">
        <v>245</v>
      </c>
    </row>
    <row r="247" spans="15:20" x14ac:dyDescent="0.25">
      <c r="O247" s="2"/>
      <c r="T247" s="5" t="s">
        <v>246</v>
      </c>
    </row>
    <row r="248" spans="15:20" x14ac:dyDescent="0.25">
      <c r="O248" s="2"/>
      <c r="T248" s="5" t="s">
        <v>247</v>
      </c>
    </row>
    <row r="249" spans="15:20" x14ac:dyDescent="0.25">
      <c r="O249" s="2"/>
      <c r="T249" s="5" t="s">
        <v>248</v>
      </c>
    </row>
    <row r="250" spans="15:20" x14ac:dyDescent="0.25">
      <c r="O250" s="2"/>
      <c r="T250" s="5" t="s">
        <v>249</v>
      </c>
    </row>
    <row r="251" spans="15:20" x14ac:dyDescent="0.25">
      <c r="O251" s="2"/>
      <c r="T251" s="5" t="s">
        <v>250</v>
      </c>
    </row>
    <row r="252" spans="15:20" x14ac:dyDescent="0.25">
      <c r="O252" s="2"/>
      <c r="T252" s="5" t="s">
        <v>251</v>
      </c>
    </row>
    <row r="253" spans="15:20" x14ac:dyDescent="0.25">
      <c r="O253" s="2"/>
      <c r="T253" s="5" t="s">
        <v>252</v>
      </c>
    </row>
    <row r="254" spans="15:20" x14ac:dyDescent="0.25">
      <c r="O254" s="2"/>
      <c r="T254" s="5" t="s">
        <v>253</v>
      </c>
    </row>
    <row r="255" spans="15:20" x14ac:dyDescent="0.25">
      <c r="O255" s="2"/>
      <c r="T255" s="5" t="s">
        <v>254</v>
      </c>
    </row>
    <row r="256" spans="15:20" x14ac:dyDescent="0.25">
      <c r="O256" s="2"/>
      <c r="T256" s="5" t="s">
        <v>255</v>
      </c>
    </row>
    <row r="257" spans="15:20" x14ac:dyDescent="0.25">
      <c r="O257" s="2"/>
      <c r="T257" s="5" t="s">
        <v>256</v>
      </c>
    </row>
    <row r="258" spans="15:20" x14ac:dyDescent="0.25">
      <c r="O258" s="2"/>
      <c r="T258" s="5" t="s">
        <v>257</v>
      </c>
    </row>
    <row r="259" spans="15:20" x14ac:dyDescent="0.25">
      <c r="O259" s="2"/>
      <c r="T259" s="5" t="s">
        <v>258</v>
      </c>
    </row>
    <row r="260" spans="15:20" x14ac:dyDescent="0.25">
      <c r="O260" s="2"/>
      <c r="T260" s="5" t="s">
        <v>259</v>
      </c>
    </row>
    <row r="261" spans="15:20" x14ac:dyDescent="0.25">
      <c r="O261" s="2"/>
      <c r="T261" s="5" t="s">
        <v>260</v>
      </c>
    </row>
    <row r="262" spans="15:20" x14ac:dyDescent="0.25">
      <c r="O262" s="2"/>
      <c r="T262" s="5" t="s">
        <v>261</v>
      </c>
    </row>
    <row r="263" spans="15:20" x14ac:dyDescent="0.25">
      <c r="O263" s="2"/>
      <c r="T263" s="5" t="s">
        <v>262</v>
      </c>
    </row>
    <row r="264" spans="15:20" x14ac:dyDescent="0.25">
      <c r="O264" s="2"/>
      <c r="T264" s="5" t="s">
        <v>263</v>
      </c>
    </row>
    <row r="265" spans="15:20" x14ac:dyDescent="0.25">
      <c r="O265" s="2"/>
      <c r="T265" s="5" t="s">
        <v>264</v>
      </c>
    </row>
    <row r="266" spans="15:20" x14ac:dyDescent="0.25">
      <c r="O266" s="2"/>
      <c r="T266" s="5" t="s">
        <v>265</v>
      </c>
    </row>
    <row r="267" spans="15:20" x14ac:dyDescent="0.25">
      <c r="O267" s="2"/>
      <c r="T267" s="5" t="s">
        <v>266</v>
      </c>
    </row>
    <row r="268" spans="15:20" x14ac:dyDescent="0.25">
      <c r="O268" s="2"/>
      <c r="T268" s="5" t="s">
        <v>267</v>
      </c>
    </row>
    <row r="269" spans="15:20" x14ac:dyDescent="0.25">
      <c r="O269" s="2"/>
      <c r="T269" s="5" t="s">
        <v>268</v>
      </c>
    </row>
    <row r="270" spans="15:20" x14ac:dyDescent="0.25">
      <c r="O270" s="2"/>
      <c r="T270" s="5" t="s">
        <v>269</v>
      </c>
    </row>
    <row r="271" spans="15:20" x14ac:dyDescent="0.25">
      <c r="O271" s="2"/>
      <c r="T271" s="5" t="s">
        <v>270</v>
      </c>
    </row>
    <row r="272" spans="15:20" x14ac:dyDescent="0.25">
      <c r="O272" s="2"/>
      <c r="T272" s="5" t="s">
        <v>271</v>
      </c>
    </row>
    <row r="273" spans="15:20" x14ac:dyDescent="0.25">
      <c r="O273" s="2"/>
      <c r="T273" s="5" t="s">
        <v>272</v>
      </c>
    </row>
    <row r="274" spans="15:20" x14ac:dyDescent="0.25">
      <c r="O274" s="2"/>
      <c r="T274" s="5" t="s">
        <v>273</v>
      </c>
    </row>
    <row r="275" spans="15:20" x14ac:dyDescent="0.25">
      <c r="O275" s="2"/>
      <c r="T275" s="5" t="s">
        <v>274</v>
      </c>
    </row>
    <row r="276" spans="15:20" x14ac:dyDescent="0.25">
      <c r="O276" s="2"/>
      <c r="T276" s="5" t="s">
        <v>275</v>
      </c>
    </row>
    <row r="277" spans="15:20" x14ac:dyDescent="0.25">
      <c r="O277" s="2"/>
      <c r="T277" s="5" t="s">
        <v>276</v>
      </c>
    </row>
    <row r="278" spans="15:20" x14ac:dyDescent="0.25">
      <c r="O278" s="2"/>
      <c r="T278" s="5" t="s">
        <v>277</v>
      </c>
    </row>
    <row r="279" spans="15:20" x14ac:dyDescent="0.25">
      <c r="O279" s="2"/>
      <c r="T279" s="5" t="s">
        <v>278</v>
      </c>
    </row>
    <row r="280" spans="15:20" x14ac:dyDescent="0.25">
      <c r="O280" s="2"/>
      <c r="T280" s="5" t="s">
        <v>279</v>
      </c>
    </row>
    <row r="281" spans="15:20" x14ac:dyDescent="0.25">
      <c r="O281" s="2"/>
      <c r="T281" s="5" t="s">
        <v>280</v>
      </c>
    </row>
    <row r="282" spans="15:20" x14ac:dyDescent="0.25">
      <c r="O282" s="2"/>
      <c r="T282" s="4" t="s">
        <v>14</v>
      </c>
    </row>
    <row r="283" spans="15:20" x14ac:dyDescent="0.25">
      <c r="O283" s="2"/>
      <c r="T283" s="5" t="s">
        <v>281</v>
      </c>
    </row>
    <row r="284" spans="15:20" x14ac:dyDescent="0.25">
      <c r="O284" s="2"/>
      <c r="T284" s="5" t="s">
        <v>282</v>
      </c>
    </row>
    <row r="285" spans="15:20" x14ac:dyDescent="0.25">
      <c r="O285" s="2"/>
      <c r="T285" s="5" t="s">
        <v>283</v>
      </c>
    </row>
    <row r="286" spans="15:20" x14ac:dyDescent="0.25">
      <c r="O286" s="2"/>
      <c r="T286" s="5" t="s">
        <v>284</v>
      </c>
    </row>
    <row r="287" spans="15:20" x14ac:dyDescent="0.25">
      <c r="O287" s="2"/>
      <c r="T287" s="5" t="s">
        <v>285</v>
      </c>
    </row>
    <row r="288" spans="15:20" x14ac:dyDescent="0.25">
      <c r="O288" s="2"/>
      <c r="T288" s="5" t="s">
        <v>286</v>
      </c>
    </row>
    <row r="289" spans="15:20" x14ac:dyDescent="0.25">
      <c r="O289" s="2"/>
      <c r="T289" s="5" t="s">
        <v>287</v>
      </c>
    </row>
    <row r="290" spans="15:20" x14ac:dyDescent="0.25">
      <c r="O290" s="2"/>
      <c r="T290" s="5" t="s">
        <v>288</v>
      </c>
    </row>
    <row r="291" spans="15:20" x14ac:dyDescent="0.25">
      <c r="O291" s="2"/>
      <c r="T291" s="5" t="s">
        <v>289</v>
      </c>
    </row>
    <row r="292" spans="15:20" x14ac:dyDescent="0.25">
      <c r="O292" s="2"/>
      <c r="T292" s="5" t="s">
        <v>290</v>
      </c>
    </row>
    <row r="293" spans="15:20" x14ac:dyDescent="0.25">
      <c r="O293" s="2"/>
      <c r="T293" s="5" t="s">
        <v>291</v>
      </c>
    </row>
    <row r="294" spans="15:20" x14ac:dyDescent="0.25">
      <c r="O294" s="2"/>
      <c r="T294" s="5" t="s">
        <v>292</v>
      </c>
    </row>
    <row r="295" spans="15:20" x14ac:dyDescent="0.25">
      <c r="O295" s="2"/>
      <c r="T295" s="5" t="s">
        <v>293</v>
      </c>
    </row>
    <row r="296" spans="15:20" x14ac:dyDescent="0.25">
      <c r="O296" s="2"/>
      <c r="T296" s="5" t="s">
        <v>294</v>
      </c>
    </row>
    <row r="297" spans="15:20" x14ac:dyDescent="0.25">
      <c r="O297" s="2"/>
      <c r="T297" s="5" t="s">
        <v>295</v>
      </c>
    </row>
    <row r="298" spans="15:20" x14ac:dyDescent="0.25">
      <c r="O298" s="2"/>
      <c r="T298" s="5" t="s">
        <v>296</v>
      </c>
    </row>
    <row r="299" spans="15:20" x14ac:dyDescent="0.25">
      <c r="O299" s="2"/>
      <c r="T299" s="5" t="s">
        <v>297</v>
      </c>
    </row>
    <row r="300" spans="15:20" x14ac:dyDescent="0.25">
      <c r="O300" s="2"/>
      <c r="T300" s="5" t="s">
        <v>298</v>
      </c>
    </row>
    <row r="301" spans="15:20" x14ac:dyDescent="0.25">
      <c r="O301" s="2"/>
      <c r="T301" s="5" t="s">
        <v>299</v>
      </c>
    </row>
    <row r="302" spans="15:20" x14ac:dyDescent="0.25">
      <c r="O302" s="2"/>
      <c r="T302" s="5" t="s">
        <v>300</v>
      </c>
    </row>
    <row r="303" spans="15:20" x14ac:dyDescent="0.25">
      <c r="O303" s="2"/>
      <c r="T303" s="5" t="s">
        <v>301</v>
      </c>
    </row>
    <row r="304" spans="15:20" x14ac:dyDescent="0.25">
      <c r="O304" s="2"/>
      <c r="T304" s="5" t="s">
        <v>302</v>
      </c>
    </row>
    <row r="305" spans="15:20" x14ac:dyDescent="0.25">
      <c r="O305" s="2"/>
      <c r="T305" s="5" t="s">
        <v>303</v>
      </c>
    </row>
    <row r="306" spans="15:20" x14ac:dyDescent="0.25">
      <c r="O306" s="2"/>
      <c r="T306" s="5" t="s">
        <v>304</v>
      </c>
    </row>
    <row r="307" spans="15:20" x14ac:dyDescent="0.25">
      <c r="O307" s="2"/>
      <c r="T307" s="5" t="s">
        <v>305</v>
      </c>
    </row>
    <row r="308" spans="15:20" x14ac:dyDescent="0.25">
      <c r="O308" s="2"/>
      <c r="T308" s="5" t="s">
        <v>306</v>
      </c>
    </row>
    <row r="309" spans="15:20" x14ac:dyDescent="0.25">
      <c r="O309" s="2"/>
      <c r="T309" s="5" t="s">
        <v>307</v>
      </c>
    </row>
    <row r="310" spans="15:20" x14ac:dyDescent="0.25">
      <c r="O310" s="2"/>
      <c r="T310" s="5" t="s">
        <v>308</v>
      </c>
    </row>
    <row r="311" spans="15:20" x14ac:dyDescent="0.25">
      <c r="O311" s="2"/>
      <c r="T311" s="5" t="s">
        <v>309</v>
      </c>
    </row>
    <row r="312" spans="15:20" x14ac:dyDescent="0.25">
      <c r="O312" s="2"/>
      <c r="T312" s="5" t="s">
        <v>310</v>
      </c>
    </row>
    <row r="313" spans="15:20" x14ac:dyDescent="0.25">
      <c r="O313" s="2"/>
      <c r="T313" s="5" t="s">
        <v>311</v>
      </c>
    </row>
    <row r="314" spans="15:20" x14ac:dyDescent="0.25">
      <c r="O314" s="2"/>
      <c r="T314" s="5" t="s">
        <v>312</v>
      </c>
    </row>
    <row r="315" spans="15:20" x14ac:dyDescent="0.25">
      <c r="O315" s="2"/>
      <c r="T315" s="5" t="s">
        <v>313</v>
      </c>
    </row>
    <row r="316" spans="15:20" x14ac:dyDescent="0.25">
      <c r="O316" s="2"/>
      <c r="T316" s="5" t="s">
        <v>314</v>
      </c>
    </row>
    <row r="317" spans="15:20" x14ac:dyDescent="0.25">
      <c r="O317" s="2"/>
      <c r="T317" s="5" t="s">
        <v>315</v>
      </c>
    </row>
    <row r="318" spans="15:20" x14ac:dyDescent="0.25">
      <c r="O318" s="2"/>
      <c r="T318" s="5" t="s">
        <v>316</v>
      </c>
    </row>
    <row r="319" spans="15:20" x14ac:dyDescent="0.25">
      <c r="O319" s="2"/>
      <c r="T319" s="5" t="s">
        <v>317</v>
      </c>
    </row>
    <row r="320" spans="15:20" x14ac:dyDescent="0.25">
      <c r="O320" s="2"/>
      <c r="T320" s="5" t="s">
        <v>318</v>
      </c>
    </row>
    <row r="321" spans="15:20" x14ac:dyDescent="0.25">
      <c r="O321" s="2"/>
      <c r="T321" s="5" t="s">
        <v>319</v>
      </c>
    </row>
    <row r="322" spans="15:20" x14ac:dyDescent="0.25">
      <c r="O322" s="2"/>
      <c r="T322" s="5" t="s">
        <v>320</v>
      </c>
    </row>
    <row r="323" spans="15:20" x14ac:dyDescent="0.25">
      <c r="O323" s="2"/>
      <c r="T323" s="5" t="s">
        <v>321</v>
      </c>
    </row>
    <row r="324" spans="15:20" x14ac:dyDescent="0.25">
      <c r="O324" s="2"/>
      <c r="T324" s="5" t="s">
        <v>322</v>
      </c>
    </row>
    <row r="325" spans="15:20" x14ac:dyDescent="0.25">
      <c r="O325" s="2"/>
      <c r="T325" s="5" t="s">
        <v>323</v>
      </c>
    </row>
    <row r="326" spans="15:20" x14ac:dyDescent="0.25">
      <c r="O326" s="2"/>
      <c r="T326" s="5" t="s">
        <v>324</v>
      </c>
    </row>
    <row r="327" spans="15:20" x14ac:dyDescent="0.25">
      <c r="O327" s="2"/>
      <c r="T327" s="5" t="s">
        <v>325</v>
      </c>
    </row>
    <row r="328" spans="15:20" x14ac:dyDescent="0.25">
      <c r="O328" s="2"/>
      <c r="T328" s="5" t="s">
        <v>326</v>
      </c>
    </row>
    <row r="329" spans="15:20" x14ac:dyDescent="0.25">
      <c r="O329" s="2"/>
      <c r="T329" s="5" t="s">
        <v>327</v>
      </c>
    </row>
    <row r="330" spans="15:20" x14ac:dyDescent="0.25">
      <c r="O330" s="2"/>
      <c r="T330" s="5" t="s">
        <v>328</v>
      </c>
    </row>
    <row r="331" spans="15:20" x14ac:dyDescent="0.25">
      <c r="O331" s="2"/>
      <c r="T331" s="5" t="s">
        <v>329</v>
      </c>
    </row>
    <row r="332" spans="15:20" x14ac:dyDescent="0.25">
      <c r="O332" s="2"/>
      <c r="T332" s="5" t="s">
        <v>330</v>
      </c>
    </row>
    <row r="333" spans="15:20" x14ac:dyDescent="0.25">
      <c r="O333" s="2"/>
      <c r="T333" s="5" t="s">
        <v>331</v>
      </c>
    </row>
    <row r="334" spans="15:20" x14ac:dyDescent="0.25">
      <c r="O334" s="2"/>
      <c r="T334" s="5" t="s">
        <v>332</v>
      </c>
    </row>
    <row r="335" spans="15:20" x14ac:dyDescent="0.25">
      <c r="O335" s="2"/>
      <c r="T335" s="5" t="s">
        <v>333</v>
      </c>
    </row>
    <row r="336" spans="15:20" x14ac:dyDescent="0.25">
      <c r="O336" s="2"/>
      <c r="T336" s="5" t="s">
        <v>334</v>
      </c>
    </row>
    <row r="337" spans="15:20" x14ac:dyDescent="0.25">
      <c r="O337" s="2"/>
      <c r="T337" s="5" t="s">
        <v>335</v>
      </c>
    </row>
    <row r="338" spans="15:20" x14ac:dyDescent="0.25">
      <c r="O338" s="2"/>
      <c r="T338" s="5" t="s">
        <v>336</v>
      </c>
    </row>
    <row r="339" spans="15:20" x14ac:dyDescent="0.25">
      <c r="O339" s="2"/>
      <c r="T339" s="5" t="s">
        <v>337</v>
      </c>
    </row>
    <row r="340" spans="15:20" x14ac:dyDescent="0.25">
      <c r="O340" s="2"/>
      <c r="T340" s="5" t="s">
        <v>338</v>
      </c>
    </row>
    <row r="341" spans="15:20" x14ac:dyDescent="0.25">
      <c r="O341" s="2"/>
      <c r="T341" s="5" t="s">
        <v>339</v>
      </c>
    </row>
    <row r="342" spans="15:20" x14ac:dyDescent="0.25">
      <c r="O342" s="2"/>
      <c r="T342" s="5" t="s">
        <v>340</v>
      </c>
    </row>
    <row r="343" spans="15:20" x14ac:dyDescent="0.25">
      <c r="O343" s="2"/>
      <c r="T343" s="5" t="s">
        <v>341</v>
      </c>
    </row>
    <row r="344" spans="15:20" x14ac:dyDescent="0.25">
      <c r="O344" s="2"/>
      <c r="T344" s="5" t="s">
        <v>342</v>
      </c>
    </row>
    <row r="345" spans="15:20" x14ac:dyDescent="0.25">
      <c r="O345" s="2"/>
      <c r="T345" s="5" t="s">
        <v>343</v>
      </c>
    </row>
    <row r="346" spans="15:20" x14ac:dyDescent="0.25">
      <c r="O346" s="2"/>
      <c r="T346" s="5" t="s">
        <v>344</v>
      </c>
    </row>
    <row r="347" spans="15:20" x14ac:dyDescent="0.25">
      <c r="O347" s="2"/>
      <c r="T347" s="5" t="s">
        <v>345</v>
      </c>
    </row>
    <row r="348" spans="15:20" x14ac:dyDescent="0.25">
      <c r="O348" s="2"/>
      <c r="T348" s="5" t="s">
        <v>346</v>
      </c>
    </row>
    <row r="349" spans="15:20" x14ac:dyDescent="0.25">
      <c r="O349" s="2"/>
      <c r="T349" s="5" t="s">
        <v>347</v>
      </c>
    </row>
    <row r="350" spans="15:20" x14ac:dyDescent="0.25">
      <c r="O350" s="2"/>
      <c r="T350" s="5" t="s">
        <v>348</v>
      </c>
    </row>
    <row r="351" spans="15:20" x14ac:dyDescent="0.25">
      <c r="O351" s="2"/>
      <c r="T351" s="5" t="s">
        <v>349</v>
      </c>
    </row>
    <row r="352" spans="15:20" x14ac:dyDescent="0.25">
      <c r="O352" s="2"/>
      <c r="T352" s="5" t="s">
        <v>350</v>
      </c>
    </row>
    <row r="353" spans="15:20" x14ac:dyDescent="0.25">
      <c r="O353" s="2"/>
      <c r="T353" s="5" t="s">
        <v>351</v>
      </c>
    </row>
    <row r="354" spans="15:20" x14ac:dyDescent="0.25">
      <c r="O354" s="2"/>
      <c r="T354" s="5" t="s">
        <v>352</v>
      </c>
    </row>
    <row r="355" spans="15:20" x14ac:dyDescent="0.25">
      <c r="O355" s="2"/>
      <c r="T355" s="5" t="s">
        <v>353</v>
      </c>
    </row>
    <row r="356" spans="15:20" x14ac:dyDescent="0.25">
      <c r="O356" s="2"/>
      <c r="T356" s="5" t="s">
        <v>354</v>
      </c>
    </row>
    <row r="357" spans="15:20" x14ac:dyDescent="0.25">
      <c r="O357" s="2"/>
      <c r="T357" s="5" t="s">
        <v>355</v>
      </c>
    </row>
    <row r="358" spans="15:20" x14ac:dyDescent="0.25">
      <c r="O358" s="2"/>
      <c r="T358" s="5" t="s">
        <v>356</v>
      </c>
    </row>
    <row r="359" spans="15:20" x14ac:dyDescent="0.25">
      <c r="O359" s="2"/>
      <c r="T359" s="5" t="s">
        <v>357</v>
      </c>
    </row>
    <row r="360" spans="15:20" x14ac:dyDescent="0.25">
      <c r="O360" s="2"/>
      <c r="T360" s="5" t="s">
        <v>358</v>
      </c>
    </row>
    <row r="361" spans="15:20" x14ac:dyDescent="0.25">
      <c r="O361" s="2"/>
      <c r="T361" s="5" t="s">
        <v>359</v>
      </c>
    </row>
    <row r="362" spans="15:20" x14ac:dyDescent="0.25">
      <c r="O362" s="2"/>
      <c r="T362" s="5" t="s">
        <v>360</v>
      </c>
    </row>
    <row r="363" spans="15:20" x14ac:dyDescent="0.25">
      <c r="O363" s="2"/>
      <c r="T363" s="5" t="s">
        <v>361</v>
      </c>
    </row>
    <row r="364" spans="15:20" x14ac:dyDescent="0.25">
      <c r="O364" s="2"/>
      <c r="T364" s="5" t="s">
        <v>362</v>
      </c>
    </row>
    <row r="365" spans="15:20" x14ac:dyDescent="0.25">
      <c r="O365" s="2"/>
      <c r="T365" s="5" t="s">
        <v>363</v>
      </c>
    </row>
    <row r="366" spans="15:20" x14ac:dyDescent="0.25">
      <c r="O366" s="2"/>
      <c r="T366" s="5" t="s">
        <v>364</v>
      </c>
    </row>
    <row r="367" spans="15:20" x14ac:dyDescent="0.25">
      <c r="O367" s="2"/>
      <c r="T367" s="5" t="s">
        <v>365</v>
      </c>
    </row>
    <row r="368" spans="15:20" x14ac:dyDescent="0.25">
      <c r="O368" s="2"/>
      <c r="T368" s="5" t="s">
        <v>366</v>
      </c>
    </row>
    <row r="369" spans="15:20" x14ac:dyDescent="0.25">
      <c r="O369" s="2"/>
      <c r="T369" s="5" t="s">
        <v>367</v>
      </c>
    </row>
    <row r="370" spans="15:20" x14ac:dyDescent="0.25">
      <c r="O370" s="2"/>
      <c r="T370" s="5" t="s">
        <v>368</v>
      </c>
    </row>
    <row r="371" spans="15:20" x14ac:dyDescent="0.25">
      <c r="O371" s="2"/>
      <c r="T371" s="5" t="s">
        <v>369</v>
      </c>
    </row>
    <row r="372" spans="15:20" x14ac:dyDescent="0.25">
      <c r="O372" s="2"/>
      <c r="T372" s="5" t="s">
        <v>370</v>
      </c>
    </row>
    <row r="373" spans="15:20" x14ac:dyDescent="0.25">
      <c r="O373" s="2"/>
      <c r="T373" s="5" t="s">
        <v>371</v>
      </c>
    </row>
    <row r="374" spans="15:20" x14ac:dyDescent="0.25">
      <c r="O374" s="2"/>
      <c r="T374" s="5" t="s">
        <v>372</v>
      </c>
    </row>
    <row r="375" spans="15:20" x14ac:dyDescent="0.25">
      <c r="O375" s="2"/>
      <c r="T375" s="5" t="s">
        <v>373</v>
      </c>
    </row>
    <row r="376" spans="15:20" x14ac:dyDescent="0.25">
      <c r="O376" s="2"/>
      <c r="T376" s="5" t="s">
        <v>374</v>
      </c>
    </row>
    <row r="377" spans="15:20" x14ac:dyDescent="0.25">
      <c r="O377" s="2"/>
      <c r="T377" s="5" t="s">
        <v>375</v>
      </c>
    </row>
    <row r="378" spans="15:20" x14ac:dyDescent="0.25">
      <c r="O378" s="2"/>
      <c r="T378" s="5" t="s">
        <v>376</v>
      </c>
    </row>
    <row r="379" spans="15:20" x14ac:dyDescent="0.25">
      <c r="O379" s="2"/>
    </row>
    <row r="380" spans="15:20" x14ac:dyDescent="0.25">
      <c r="O380" s="2"/>
    </row>
    <row r="381" spans="15:20" x14ac:dyDescent="0.25">
      <c r="O381" s="2"/>
    </row>
    <row r="382" spans="15:20" x14ac:dyDescent="0.25">
      <c r="O382" s="2"/>
    </row>
    <row r="383" spans="15:20" x14ac:dyDescent="0.25">
      <c r="O383" s="2"/>
    </row>
    <row r="384" spans="15:20" x14ac:dyDescent="0.25">
      <c r="O384" s="2"/>
    </row>
    <row r="385" spans="15:15" x14ac:dyDescent="0.25">
      <c r="O385" s="2"/>
    </row>
    <row r="386" spans="15:15" x14ac:dyDescent="0.25">
      <c r="O386" s="2"/>
    </row>
    <row r="387" spans="15:15" x14ac:dyDescent="0.25">
      <c r="O387" s="2"/>
    </row>
    <row r="388" spans="15:15" x14ac:dyDescent="0.25">
      <c r="O388" s="2"/>
    </row>
    <row r="389" spans="15:15" x14ac:dyDescent="0.25">
      <c r="O389" s="2"/>
    </row>
    <row r="390" spans="15:15" x14ac:dyDescent="0.25">
      <c r="O390" s="2"/>
    </row>
    <row r="391" spans="15:15" x14ac:dyDescent="0.25">
      <c r="O391" s="2"/>
    </row>
    <row r="392" spans="15:15" x14ac:dyDescent="0.25">
      <c r="O392" s="2"/>
    </row>
    <row r="393" spans="15:15" x14ac:dyDescent="0.25">
      <c r="O393" s="2"/>
    </row>
    <row r="394" spans="15:15" x14ac:dyDescent="0.25">
      <c r="O394" s="2"/>
    </row>
    <row r="395" spans="15:15" x14ac:dyDescent="0.25">
      <c r="O395" s="2"/>
    </row>
    <row r="396" spans="15:15" x14ac:dyDescent="0.25">
      <c r="O396" s="2"/>
    </row>
    <row r="397" spans="15:15" x14ac:dyDescent="0.25">
      <c r="O397" s="2"/>
    </row>
    <row r="398" spans="15:15" x14ac:dyDescent="0.25">
      <c r="O398" s="2"/>
    </row>
    <row r="399" spans="15:15" x14ac:dyDescent="0.25">
      <c r="O399" s="2"/>
    </row>
    <row r="400" spans="15:15" x14ac:dyDescent="0.25">
      <c r="O400" s="2"/>
    </row>
    <row r="401" spans="15:15" x14ac:dyDescent="0.25">
      <c r="O401" s="2"/>
    </row>
  </sheetData>
  <mergeCells count="4">
    <mergeCell ref="A3:A5"/>
    <mergeCell ref="A6:O6"/>
    <mergeCell ref="A7:B7"/>
    <mergeCell ref="D9:G9"/>
  </mergeCells>
  <dataValidations xWindow="892" yWindow="688" count="12">
    <dataValidation allowBlank="1" showInputMessage="1" showErrorMessage="1" promptTitle="PACC" prompt="Digite la cantidad requerida en este período._x000a_" sqref="D76:G97 D42:G68 D11:G35 D107:G124 D129:G175"/>
    <dataValidation type="list" allowBlank="1" showInputMessage="1" showErrorMessage="1" promptTitle="PACC" prompt="Seleccione el procedimiento de selección." sqref="L11:L176">
      <formula1>$W$11:$W$19</formula1>
    </dataValidation>
    <dataValidation allowBlank="1" showInputMessage="1" showErrorMessage="1" promptTitle="PACC" prompt="Digite las observaciones que considere." sqref="O11:O176"/>
    <dataValidation allowBlank="1" showInputMessage="1" showErrorMessage="1" promptTitle="PACC" prompt="Digite el valor adquirido." sqref="N11:N176"/>
    <dataValidation allowBlank="1" showInputMessage="1" showErrorMessage="1" promptTitle="PACC" prompt="Digite la fuente de financiamiento del procedimiento de referencia." sqref="M11:M176"/>
    <dataValidation allowBlank="1" showInputMessage="1" showErrorMessage="1" promptTitle="PACC" prompt="Este valor se calculará sumando los costos totales que posean el mismo Código de Catálogo de Bienes y Servicios." sqref="K11:K27 K29:K176"/>
    <dataValidation allowBlank="1" showInputMessage="1" showErrorMessage="1" promptTitle="PACC" prompt="Digite el precio unitario estimado._x000a_" sqref="I11:I176"/>
    <dataValidation allowBlank="1" showInputMessage="1" showErrorMessage="1" promptTitle="PACC" prompt="Digite la unidad de medida._x000a__x000a_" sqref="C11:C176"/>
    <dataValidation allowBlank="1" showInputMessage="1" showErrorMessage="1" promptTitle="PACC" prompt="Digite la descripción de la compra o contratación." sqref="B11:B176"/>
    <dataValidation type="list" allowBlank="1" showInputMessage="1" showErrorMessage="1" promptTitle="PACC" prompt="Seleccione el Código de Bienes y Servicios._x000a_" sqref="A11:A176">
      <formula1>$T$11:$T$378</formula1>
    </dataValidation>
    <dataValidation allowBlank="1" showInputMessage="1" showErrorMessage="1" promptTitle="PACC" prompt="La cantidad total resultará de la suma de las cantidades requeridas en cada trimestre. " sqref="H11:H176"/>
    <dataValidation allowBlank="1" showInputMessage="1" showErrorMessage="1" promptTitle="PACC" prompt="Este valor se calculará automáticamente, resultado de la multiplicación de la cantidad total por el precio unitario estimado." sqref="K28 J11:J176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PACC - SNCC.F.053</vt:lpstr>
      <vt:lpstr>PACC - SNCC.F.053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Juan M. Peguero</cp:lastModifiedBy>
  <cp:lastPrinted>2012-12-05T04:03:25Z</cp:lastPrinted>
  <dcterms:created xsi:type="dcterms:W3CDTF">2010-12-13T15:49:00Z</dcterms:created>
  <dcterms:modified xsi:type="dcterms:W3CDTF">2014-08-07T20:29:09Z</dcterms:modified>
</cp:coreProperties>
</file>